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rnak\Documents\Private\Golf\"/>
    </mc:Choice>
  </mc:AlternateContent>
  <bookViews>
    <workbookView xWindow="0" yWindow="0" windowWidth="23040" windowHeight="9780"/>
  </bookViews>
  <sheets>
    <sheet name="2018-2019" sheetId="1" r:id="rId1"/>
    <sheet name="2018-2019 jen rány" sheetId="3" r:id="rId2"/>
    <sheet name="2017-2018" sheetId="2" r:id="rId3"/>
  </sheets>
  <calcPr calcId="162913"/>
</workbook>
</file>

<file path=xl/calcChain.xml><?xml version="1.0" encoding="utf-8"?>
<calcChain xmlns="http://schemas.openxmlformats.org/spreadsheetml/2006/main">
  <c r="J32" i="3" l="1"/>
  <c r="J31" i="3"/>
  <c r="J16" i="3"/>
  <c r="J15" i="3"/>
  <c r="J13" i="3"/>
  <c r="J12" i="3"/>
  <c r="J11" i="3"/>
  <c r="J10" i="3"/>
  <c r="J8" i="3"/>
  <c r="J7" i="3"/>
  <c r="J6" i="3"/>
  <c r="J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H138" i="3" l="1"/>
  <c r="I138" i="3" s="1"/>
  <c r="J138" i="3" s="1"/>
  <c r="H137" i="3"/>
  <c r="I137" i="3" s="1"/>
  <c r="J137" i="3" s="1"/>
  <c r="J32" i="1" l="1"/>
  <c r="J31" i="1"/>
  <c r="J16" i="1"/>
  <c r="J15" i="1"/>
  <c r="J13" i="1"/>
  <c r="J12" i="1"/>
  <c r="J11" i="1"/>
  <c r="J10" i="1"/>
  <c r="J8" i="1"/>
  <c r="J7" i="1"/>
  <c r="J6" i="1"/>
  <c r="J5" i="1"/>
  <c r="E144" i="1"/>
  <c r="E143" i="1"/>
  <c r="E142" i="1"/>
  <c r="E141" i="1"/>
  <c r="H141" i="1" s="1"/>
  <c r="I141" i="1" s="1"/>
  <c r="J141" i="1" s="1"/>
  <c r="E140" i="1"/>
  <c r="E139" i="1"/>
  <c r="E138" i="1"/>
  <c r="E137" i="1"/>
  <c r="E136" i="1"/>
  <c r="E135" i="1"/>
  <c r="E134" i="1"/>
  <c r="E133" i="1"/>
  <c r="H143" i="1"/>
  <c r="I143" i="1" s="1"/>
  <c r="J143" i="1" s="1"/>
  <c r="H142" i="1"/>
  <c r="I142" i="1" s="1"/>
  <c r="J142" i="1" s="1"/>
  <c r="H140" i="1"/>
  <c r="I140" i="1" s="1"/>
  <c r="J140" i="1" s="1"/>
  <c r="H139" i="1"/>
  <c r="I139" i="1" s="1"/>
  <c r="J139" i="1" s="1"/>
  <c r="H138" i="1"/>
  <c r="I138" i="1" s="1"/>
  <c r="J138" i="1" s="1"/>
  <c r="I34" i="3" l="1"/>
  <c r="I25" i="3"/>
  <c r="I18" i="3"/>
  <c r="I16" i="3"/>
  <c r="I13" i="3"/>
  <c r="I12" i="3"/>
  <c r="I11" i="3"/>
  <c r="I10" i="3"/>
  <c r="I8" i="3"/>
  <c r="I7" i="3"/>
  <c r="I6" i="3"/>
  <c r="I5" i="3"/>
  <c r="E132" i="3"/>
  <c r="E132" i="1"/>
  <c r="H132" i="1" s="1"/>
  <c r="I132" i="1" s="1"/>
  <c r="I25" i="1" s="1"/>
  <c r="H34" i="3" l="1"/>
  <c r="H33" i="3"/>
  <c r="H32" i="3"/>
  <c r="R32" i="3" s="1"/>
  <c r="H31" i="3"/>
  <c r="T31" i="3" s="1"/>
  <c r="H18" i="3"/>
  <c r="H16" i="3"/>
  <c r="H15" i="3"/>
  <c r="H13" i="3"/>
  <c r="H12" i="3"/>
  <c r="H11" i="3"/>
  <c r="H10" i="3"/>
  <c r="H8" i="3"/>
  <c r="H7" i="3"/>
  <c r="H6" i="3"/>
  <c r="H5" i="3"/>
  <c r="R31" i="3"/>
  <c r="T33" i="3"/>
  <c r="R33" i="3"/>
  <c r="Q33" i="3"/>
  <c r="T32" i="3"/>
  <c r="H120" i="3"/>
  <c r="I120" i="3" s="1"/>
  <c r="J120" i="3" s="1"/>
  <c r="H119" i="3"/>
  <c r="I119" i="3" s="1"/>
  <c r="J119" i="3" s="1"/>
  <c r="H118" i="3"/>
  <c r="I118" i="3" s="1"/>
  <c r="J118" i="3" s="1"/>
  <c r="Q31" i="3" l="1"/>
  <c r="Q32" i="3"/>
  <c r="H120" i="1"/>
  <c r="I120" i="1" s="1"/>
  <c r="J120" i="1" l="1"/>
  <c r="H33" i="1"/>
  <c r="G34" i="3"/>
  <c r="G30" i="3"/>
  <c r="G28" i="3"/>
  <c r="G27" i="3"/>
  <c r="G18" i="3"/>
  <c r="G15" i="3"/>
  <c r="G14" i="3"/>
  <c r="G13" i="3"/>
  <c r="G12" i="3"/>
  <c r="G11" i="3"/>
  <c r="G10" i="3"/>
  <c r="G8" i="3"/>
  <c r="G7" i="3"/>
  <c r="G6" i="3"/>
  <c r="G5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6" i="3"/>
  <c r="H135" i="3"/>
  <c r="H134" i="3"/>
  <c r="H133" i="3"/>
  <c r="H132" i="3"/>
  <c r="H102" i="3"/>
  <c r="H101" i="3"/>
  <c r="H88" i="3"/>
  <c r="H87" i="3"/>
  <c r="H86" i="3"/>
  <c r="H76" i="3"/>
  <c r="H75" i="3"/>
  <c r="H65" i="3"/>
  <c r="H60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Q33" i="1" l="1"/>
  <c r="I102" i="3"/>
  <c r="I101" i="3"/>
  <c r="J101" i="3" l="1"/>
  <c r="E114" i="3" s="1"/>
  <c r="J102" i="3"/>
  <c r="E115" i="3" s="1"/>
  <c r="H115" i="3" s="1"/>
  <c r="I115" i="3" s="1"/>
  <c r="J115" i="3" s="1"/>
  <c r="E130" i="3" s="1"/>
  <c r="H130" i="3" s="1"/>
  <c r="T34" i="3"/>
  <c r="T30" i="3"/>
  <c r="T22" i="3"/>
  <c r="T21" i="3"/>
  <c r="T9" i="3"/>
  <c r="Q30" i="3"/>
  <c r="Q22" i="3"/>
  <c r="Q21" i="3"/>
  <c r="Q9" i="3"/>
  <c r="D26" i="3"/>
  <c r="Q26" i="3" s="1"/>
  <c r="R30" i="3"/>
  <c r="F29" i="3"/>
  <c r="Q29" i="3" s="1"/>
  <c r="F28" i="3"/>
  <c r="F27" i="3"/>
  <c r="D25" i="3"/>
  <c r="Q25" i="3" s="1"/>
  <c r="E20" i="3"/>
  <c r="R20" i="3" s="1"/>
  <c r="S20" i="3" s="1"/>
  <c r="E19" i="3"/>
  <c r="T19" i="3" s="1"/>
  <c r="D18" i="3"/>
  <c r="F17" i="3"/>
  <c r="E17" i="3"/>
  <c r="D17" i="3"/>
  <c r="F16" i="3"/>
  <c r="E16" i="3"/>
  <c r="D16" i="3"/>
  <c r="D15" i="3"/>
  <c r="E14" i="3"/>
  <c r="D14" i="3"/>
  <c r="F13" i="3"/>
  <c r="E13" i="3"/>
  <c r="F12" i="3"/>
  <c r="E12" i="3"/>
  <c r="D12" i="3"/>
  <c r="F11" i="3"/>
  <c r="E11" i="3"/>
  <c r="D11" i="3"/>
  <c r="F10" i="3"/>
  <c r="E10" i="3"/>
  <c r="D10" i="3"/>
  <c r="D8" i="3"/>
  <c r="F7" i="3"/>
  <c r="D7" i="3"/>
  <c r="F6" i="3"/>
  <c r="E6" i="3"/>
  <c r="D6" i="3"/>
  <c r="F5" i="3"/>
  <c r="E5" i="3"/>
  <c r="D5" i="3"/>
  <c r="C24" i="3"/>
  <c r="Q24" i="3" s="1"/>
  <c r="C23" i="3"/>
  <c r="T23" i="3" s="1"/>
  <c r="C18" i="3"/>
  <c r="C17" i="3"/>
  <c r="C16" i="3"/>
  <c r="C15" i="3"/>
  <c r="C14" i="3"/>
  <c r="C10" i="3"/>
  <c r="C13" i="3"/>
  <c r="C12" i="3"/>
  <c r="C11" i="3"/>
  <c r="C8" i="3"/>
  <c r="C7" i="3"/>
  <c r="C6" i="3"/>
  <c r="C5" i="3"/>
  <c r="I208" i="3"/>
  <c r="J208" i="3" s="1"/>
  <c r="I207" i="3"/>
  <c r="J207" i="3" s="1"/>
  <c r="I206" i="3"/>
  <c r="J206" i="3" s="1"/>
  <c r="I205" i="3"/>
  <c r="J205" i="3" s="1"/>
  <c r="I204" i="3"/>
  <c r="J204" i="3" s="1"/>
  <c r="I203" i="3"/>
  <c r="J203" i="3" s="1"/>
  <c r="I202" i="3"/>
  <c r="J202" i="3" s="1"/>
  <c r="I201" i="3"/>
  <c r="J201" i="3" s="1"/>
  <c r="I200" i="3"/>
  <c r="J200" i="3" s="1"/>
  <c r="I199" i="3"/>
  <c r="J199" i="3" s="1"/>
  <c r="I198" i="3"/>
  <c r="J198" i="3" s="1"/>
  <c r="I197" i="3"/>
  <c r="J197" i="3" s="1"/>
  <c r="I196" i="3"/>
  <c r="J196" i="3" s="1"/>
  <c r="I195" i="3"/>
  <c r="J195" i="3" s="1"/>
  <c r="I194" i="3"/>
  <c r="J194" i="3" s="1"/>
  <c r="I193" i="3"/>
  <c r="J193" i="3" s="1"/>
  <c r="I192" i="3"/>
  <c r="J192" i="3" s="1"/>
  <c r="I191" i="3"/>
  <c r="J191" i="3" s="1"/>
  <c r="I190" i="3"/>
  <c r="J190" i="3" s="1"/>
  <c r="I189" i="3"/>
  <c r="J189" i="3" s="1"/>
  <c r="I188" i="3"/>
  <c r="J188" i="3" s="1"/>
  <c r="I187" i="3"/>
  <c r="J187" i="3" s="1"/>
  <c r="I186" i="3"/>
  <c r="J186" i="3" s="1"/>
  <c r="I185" i="3"/>
  <c r="J185" i="3" s="1"/>
  <c r="I184" i="3"/>
  <c r="J184" i="3" s="1"/>
  <c r="I183" i="3"/>
  <c r="J183" i="3" s="1"/>
  <c r="I182" i="3"/>
  <c r="J182" i="3" s="1"/>
  <c r="I181" i="3"/>
  <c r="J181" i="3" s="1"/>
  <c r="I180" i="3"/>
  <c r="J180" i="3" s="1"/>
  <c r="I179" i="3"/>
  <c r="J179" i="3" s="1"/>
  <c r="I178" i="3"/>
  <c r="J178" i="3" s="1"/>
  <c r="I177" i="3"/>
  <c r="J177" i="3" s="1"/>
  <c r="I176" i="3"/>
  <c r="J176" i="3" s="1"/>
  <c r="I175" i="3"/>
  <c r="J175" i="3" s="1"/>
  <c r="I174" i="3"/>
  <c r="J174" i="3" s="1"/>
  <c r="I173" i="3"/>
  <c r="J173" i="3" s="1"/>
  <c r="I172" i="3"/>
  <c r="J172" i="3" s="1"/>
  <c r="I171" i="3"/>
  <c r="J171" i="3" s="1"/>
  <c r="I170" i="3"/>
  <c r="J170" i="3" s="1"/>
  <c r="I169" i="3"/>
  <c r="J169" i="3" s="1"/>
  <c r="I168" i="3"/>
  <c r="J168" i="3" s="1"/>
  <c r="I167" i="3"/>
  <c r="J167" i="3" s="1"/>
  <c r="I166" i="3"/>
  <c r="J166" i="3" s="1"/>
  <c r="I165" i="3"/>
  <c r="J165" i="3" s="1"/>
  <c r="I164" i="3"/>
  <c r="J164" i="3" s="1"/>
  <c r="I163" i="3"/>
  <c r="J163" i="3" s="1"/>
  <c r="I162" i="3"/>
  <c r="J162" i="3" s="1"/>
  <c r="I161" i="3"/>
  <c r="J161" i="3" s="1"/>
  <c r="I160" i="3"/>
  <c r="J160" i="3" s="1"/>
  <c r="I159" i="3"/>
  <c r="J159" i="3" s="1"/>
  <c r="I158" i="3"/>
  <c r="J158" i="3" s="1"/>
  <c r="I157" i="3"/>
  <c r="J157" i="3" s="1"/>
  <c r="I156" i="3"/>
  <c r="J156" i="3" s="1"/>
  <c r="I155" i="3"/>
  <c r="J155" i="3" s="1"/>
  <c r="I154" i="3"/>
  <c r="J154" i="3" s="1"/>
  <c r="I153" i="3"/>
  <c r="J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I146" i="3"/>
  <c r="J146" i="3" s="1"/>
  <c r="I145" i="3"/>
  <c r="J145" i="3" s="1"/>
  <c r="I144" i="3"/>
  <c r="J144" i="3" s="1"/>
  <c r="I143" i="3"/>
  <c r="J143" i="3" s="1"/>
  <c r="I142" i="3"/>
  <c r="J142" i="3" s="1"/>
  <c r="I141" i="3"/>
  <c r="J141" i="3" s="1"/>
  <c r="I140" i="3"/>
  <c r="J140" i="3" s="1"/>
  <c r="I139" i="3"/>
  <c r="J139" i="3" s="1"/>
  <c r="I136" i="3"/>
  <c r="J136" i="3" s="1"/>
  <c r="I135" i="3"/>
  <c r="J135" i="3" s="1"/>
  <c r="I134" i="3"/>
  <c r="J134" i="3" s="1"/>
  <c r="I133" i="3"/>
  <c r="J133" i="3" s="1"/>
  <c r="I132" i="3"/>
  <c r="I130" i="3"/>
  <c r="J130" i="3" s="1"/>
  <c r="I40" i="3"/>
  <c r="I88" i="3"/>
  <c r="J88" i="3" s="1"/>
  <c r="I87" i="3"/>
  <c r="J87" i="3" s="1"/>
  <c r="E96" i="3" s="1"/>
  <c r="H96" i="3" s="1"/>
  <c r="I96" i="3" s="1"/>
  <c r="I86" i="3"/>
  <c r="J86" i="3" s="1"/>
  <c r="E103" i="3" s="1"/>
  <c r="H103" i="3" s="1"/>
  <c r="I103" i="3" s="1"/>
  <c r="I45" i="3"/>
  <c r="I49" i="3"/>
  <c r="I47" i="3"/>
  <c r="I44" i="3"/>
  <c r="I43" i="3"/>
  <c r="I42" i="3"/>
  <c r="I39" i="3"/>
  <c r="I38" i="3"/>
  <c r="I76" i="3"/>
  <c r="J76" i="3" s="1"/>
  <c r="I75" i="3"/>
  <c r="J75" i="3" s="1"/>
  <c r="I48" i="3"/>
  <c r="C67" i="3"/>
  <c r="I52" i="3"/>
  <c r="I65" i="3"/>
  <c r="I50" i="3"/>
  <c r="I60" i="3"/>
  <c r="J60" i="3" s="1"/>
  <c r="I41" i="3"/>
  <c r="C53" i="3"/>
  <c r="I51" i="3"/>
  <c r="J51" i="3" s="1"/>
  <c r="I46" i="3"/>
  <c r="R25" i="3"/>
  <c r="S25" i="3" s="1"/>
  <c r="H88" i="1"/>
  <c r="I88" i="1" s="1"/>
  <c r="H87" i="1"/>
  <c r="I87" i="1" s="1"/>
  <c r="H86" i="1"/>
  <c r="I86" i="1" s="1"/>
  <c r="C67" i="1"/>
  <c r="H60" i="1"/>
  <c r="I60" i="1" s="1"/>
  <c r="C53" i="1"/>
  <c r="H204" i="1"/>
  <c r="I204" i="1" s="1"/>
  <c r="J204" i="1" s="1"/>
  <c r="H151" i="1"/>
  <c r="I151" i="1" s="1"/>
  <c r="J151" i="1" s="1"/>
  <c r="H51" i="1"/>
  <c r="I51" i="1" s="1"/>
  <c r="H65" i="1"/>
  <c r="I65" i="1" s="1"/>
  <c r="H50" i="1"/>
  <c r="I50" i="1" s="1"/>
  <c r="H49" i="1"/>
  <c r="I49" i="1" s="1"/>
  <c r="J49" i="1" s="1"/>
  <c r="E63" i="1" s="1"/>
  <c r="H63" i="1" s="1"/>
  <c r="I63" i="1" s="1"/>
  <c r="H48" i="1"/>
  <c r="I48" i="1" s="1"/>
  <c r="H47" i="1"/>
  <c r="I47" i="1" s="1"/>
  <c r="J47" i="1" s="1"/>
  <c r="E61" i="1" s="1"/>
  <c r="H61" i="1" s="1"/>
  <c r="I61" i="1" s="1"/>
  <c r="H46" i="1"/>
  <c r="I46" i="1" s="1"/>
  <c r="C24" i="1" s="1"/>
  <c r="H45" i="1"/>
  <c r="I45" i="1" s="1"/>
  <c r="H44" i="1"/>
  <c r="I44" i="1" s="1"/>
  <c r="Q22" i="1"/>
  <c r="Q21" i="1"/>
  <c r="H75" i="1"/>
  <c r="I75" i="1" s="1"/>
  <c r="E19" i="1" s="1"/>
  <c r="O17" i="2"/>
  <c r="O16" i="2"/>
  <c r="O15" i="2"/>
  <c r="O12" i="2"/>
  <c r="O11" i="2"/>
  <c r="O10" i="2"/>
  <c r="O6" i="2"/>
  <c r="O5" i="2"/>
  <c r="N21" i="2"/>
  <c r="N17" i="2"/>
  <c r="N16" i="2"/>
  <c r="N15" i="2"/>
  <c r="N14" i="2"/>
  <c r="N13" i="2"/>
  <c r="N12" i="2"/>
  <c r="N11" i="2"/>
  <c r="N10" i="2"/>
  <c r="N9" i="2"/>
  <c r="N6" i="2"/>
  <c r="N5" i="2"/>
  <c r="M23" i="2"/>
  <c r="M15" i="2"/>
  <c r="M14" i="2"/>
  <c r="M13" i="2"/>
  <c r="M12" i="2"/>
  <c r="M10" i="2"/>
  <c r="M8" i="2"/>
  <c r="M6" i="2"/>
  <c r="M5" i="2"/>
  <c r="H186" i="1"/>
  <c r="I186" i="1" s="1"/>
  <c r="J186" i="1" s="1"/>
  <c r="L22" i="2"/>
  <c r="L17" i="2"/>
  <c r="L16" i="2"/>
  <c r="L14" i="2"/>
  <c r="L13" i="2"/>
  <c r="L12" i="2"/>
  <c r="L11" i="2"/>
  <c r="L10" i="2"/>
  <c r="L9" i="2"/>
  <c r="L8" i="2"/>
  <c r="L6" i="2"/>
  <c r="L5" i="2"/>
  <c r="P25" i="2"/>
  <c r="P24" i="2"/>
  <c r="P23" i="2"/>
  <c r="P22" i="2"/>
  <c r="I53" i="2"/>
  <c r="I48" i="2"/>
  <c r="I47" i="2"/>
  <c r="C5" i="2"/>
  <c r="F53" i="2"/>
  <c r="F48" i="2"/>
  <c r="F47" i="2"/>
  <c r="D13" i="2"/>
  <c r="K21" i="2"/>
  <c r="P21" i="2"/>
  <c r="E17" i="2"/>
  <c r="E16" i="2"/>
  <c r="D14" i="2"/>
  <c r="C12" i="2"/>
  <c r="C11" i="2"/>
  <c r="C10" i="2"/>
  <c r="C9" i="2"/>
  <c r="C7" i="2"/>
  <c r="C6" i="2"/>
  <c r="D5" i="2"/>
  <c r="F16" i="2"/>
  <c r="D10" i="2"/>
  <c r="D8" i="2"/>
  <c r="D11" i="2"/>
  <c r="D9" i="2"/>
  <c r="D6" i="2"/>
  <c r="D7" i="2"/>
  <c r="D12" i="2"/>
  <c r="F17" i="2"/>
  <c r="E15" i="2"/>
  <c r="C8" i="2"/>
  <c r="F18" i="2"/>
  <c r="P18" i="2"/>
  <c r="H20" i="2"/>
  <c r="F14" i="2"/>
  <c r="F19" i="2"/>
  <c r="P19" i="2"/>
  <c r="H164" i="1"/>
  <c r="I164" i="1" s="1"/>
  <c r="J164" i="1" s="1"/>
  <c r="H197" i="1"/>
  <c r="I197" i="1" s="1"/>
  <c r="J197" i="1" s="1"/>
  <c r="J20" i="2"/>
  <c r="P20" i="2"/>
  <c r="E13" i="2"/>
  <c r="G17" i="2"/>
  <c r="F7" i="2"/>
  <c r="E11" i="2"/>
  <c r="G16" i="2"/>
  <c r="G14" i="2"/>
  <c r="E10" i="2"/>
  <c r="E6" i="2"/>
  <c r="F15" i="2"/>
  <c r="E12" i="2"/>
  <c r="E9" i="2"/>
  <c r="F8" i="2"/>
  <c r="E5" i="2"/>
  <c r="F5" i="2"/>
  <c r="F9" i="2"/>
  <c r="G15" i="2"/>
  <c r="F11" i="2"/>
  <c r="H17" i="2"/>
  <c r="F10" i="2"/>
  <c r="G7" i="2"/>
  <c r="G8" i="2"/>
  <c r="F12" i="2"/>
  <c r="F6" i="2"/>
  <c r="K14" i="2"/>
  <c r="P14" i="2"/>
  <c r="H16" i="2"/>
  <c r="F13" i="2"/>
  <c r="H102" i="1"/>
  <c r="I102" i="1" s="1"/>
  <c r="G12" i="2"/>
  <c r="H7" i="2"/>
  <c r="G9" i="2"/>
  <c r="G11" i="2"/>
  <c r="I16" i="2"/>
  <c r="G6" i="2"/>
  <c r="H8" i="2"/>
  <c r="I17" i="2"/>
  <c r="P17" i="2"/>
  <c r="G13" i="2"/>
  <c r="G10" i="2"/>
  <c r="H15" i="2"/>
  <c r="G5" i="2"/>
  <c r="I8" i="2"/>
  <c r="K16" i="2"/>
  <c r="P16" i="2"/>
  <c r="J7" i="2"/>
  <c r="P7" i="2"/>
  <c r="H13" i="2"/>
  <c r="H10" i="2"/>
  <c r="H11" i="2"/>
  <c r="H5" i="2"/>
  <c r="H9" i="2"/>
  <c r="I15" i="2"/>
  <c r="H6" i="2"/>
  <c r="H12" i="2"/>
  <c r="I12" i="2"/>
  <c r="I5" i="2"/>
  <c r="I6" i="2"/>
  <c r="K15" i="2"/>
  <c r="P15" i="2"/>
  <c r="I10" i="2"/>
  <c r="J8" i="2"/>
  <c r="I9" i="2"/>
  <c r="I11" i="2"/>
  <c r="J13" i="2"/>
  <c r="H101" i="1"/>
  <c r="I101" i="1" s="1"/>
  <c r="H42" i="1"/>
  <c r="I42" i="1" s="1"/>
  <c r="H41" i="1"/>
  <c r="I41" i="1" s="1"/>
  <c r="H40" i="1"/>
  <c r="I40" i="1" s="1"/>
  <c r="J40" i="1" s="1"/>
  <c r="E55" i="1" s="1"/>
  <c r="H55" i="1" s="1"/>
  <c r="I55" i="1" s="1"/>
  <c r="K8" i="2"/>
  <c r="P8" i="2"/>
  <c r="J5" i="2"/>
  <c r="P5" i="2"/>
  <c r="K13" i="2"/>
  <c r="P13" i="2"/>
  <c r="J11" i="2"/>
  <c r="J9" i="2"/>
  <c r="J10" i="2"/>
  <c r="J6" i="2"/>
  <c r="J12" i="2"/>
  <c r="Q9" i="1"/>
  <c r="H52" i="1"/>
  <c r="I52" i="1" s="1"/>
  <c r="H43" i="1"/>
  <c r="I43" i="1" s="1"/>
  <c r="C11" i="1" s="1"/>
  <c r="H39" i="1"/>
  <c r="I39" i="1" s="1"/>
  <c r="H38" i="1"/>
  <c r="I38" i="1" s="1"/>
  <c r="K12" i="2"/>
  <c r="P12" i="2"/>
  <c r="K11" i="2"/>
  <c r="P11" i="2"/>
  <c r="K10" i="2"/>
  <c r="P10" i="2"/>
  <c r="K6" i="2"/>
  <c r="P6" i="2"/>
  <c r="K9" i="2"/>
  <c r="P9" i="2"/>
  <c r="H144" i="1"/>
  <c r="I144" i="1" s="1"/>
  <c r="J144" i="1" s="1"/>
  <c r="H155" i="1"/>
  <c r="I155" i="1" s="1"/>
  <c r="J155" i="1" s="1"/>
  <c r="H119" i="1"/>
  <c r="I119" i="1" s="1"/>
  <c r="H76" i="1"/>
  <c r="I76" i="1" s="1"/>
  <c r="H165" i="1"/>
  <c r="I165" i="1" s="1"/>
  <c r="J165" i="1" s="1"/>
  <c r="H187" i="1"/>
  <c r="I187" i="1" s="1"/>
  <c r="J187" i="1" s="1"/>
  <c r="H154" i="1"/>
  <c r="I154" i="1" s="1"/>
  <c r="J154" i="1" s="1"/>
  <c r="H118" i="1"/>
  <c r="I118" i="1" s="1"/>
  <c r="H163" i="1"/>
  <c r="I163" i="1" s="1"/>
  <c r="J163" i="1" s="1"/>
  <c r="H136" i="1"/>
  <c r="I136" i="1" s="1"/>
  <c r="J136" i="1" s="1"/>
  <c r="H161" i="1"/>
  <c r="I161" i="1" s="1"/>
  <c r="J161" i="1" s="1"/>
  <c r="H173" i="1"/>
  <c r="I173" i="1" s="1"/>
  <c r="J173" i="1" s="1"/>
  <c r="H175" i="1"/>
  <c r="I175" i="1" s="1"/>
  <c r="J175" i="1" s="1"/>
  <c r="H148" i="1"/>
  <c r="I148" i="1" s="1"/>
  <c r="J148" i="1" s="1"/>
  <c r="H153" i="1"/>
  <c r="I153" i="1" s="1"/>
  <c r="J153" i="1" s="1"/>
  <c r="H185" i="1"/>
  <c r="I185" i="1" s="1"/>
  <c r="J185" i="1" s="1"/>
  <c r="H183" i="1"/>
  <c r="I183" i="1" s="1"/>
  <c r="J183" i="1" s="1"/>
  <c r="H158" i="1"/>
  <c r="I158" i="1" s="1"/>
  <c r="J158" i="1" s="1"/>
  <c r="H177" i="1"/>
  <c r="I177" i="1" s="1"/>
  <c r="J177" i="1" s="1"/>
  <c r="H137" i="1"/>
  <c r="I137" i="1" s="1"/>
  <c r="J137" i="1" s="1"/>
  <c r="H193" i="1"/>
  <c r="I193" i="1" s="1"/>
  <c r="J193" i="1" s="1"/>
  <c r="H192" i="1"/>
  <c r="I192" i="1" s="1"/>
  <c r="J192" i="1" s="1"/>
  <c r="H199" i="1"/>
  <c r="I199" i="1" s="1"/>
  <c r="J199" i="1" s="1"/>
  <c r="H149" i="1"/>
  <c r="I149" i="1" s="1"/>
  <c r="J149" i="1" s="1"/>
  <c r="H135" i="1"/>
  <c r="I135" i="1" s="1"/>
  <c r="J135" i="1" s="1"/>
  <c r="H208" i="1"/>
  <c r="I208" i="1" s="1"/>
  <c r="J208" i="1" s="1"/>
  <c r="H159" i="1"/>
  <c r="I159" i="1" s="1"/>
  <c r="J159" i="1" s="1"/>
  <c r="H150" i="1"/>
  <c r="I150" i="1" s="1"/>
  <c r="J150" i="1" s="1"/>
  <c r="H147" i="1"/>
  <c r="I147" i="1" s="1"/>
  <c r="J147" i="1" s="1"/>
  <c r="H166" i="1"/>
  <c r="I166" i="1" s="1"/>
  <c r="J166" i="1" s="1"/>
  <c r="H178" i="1"/>
  <c r="I178" i="1" s="1"/>
  <c r="J178" i="1" s="1"/>
  <c r="H176" i="1"/>
  <c r="I176" i="1" s="1"/>
  <c r="J176" i="1" s="1"/>
  <c r="H171" i="1"/>
  <c r="I171" i="1" s="1"/>
  <c r="J171" i="1" s="1"/>
  <c r="H160" i="1"/>
  <c r="I160" i="1" s="1"/>
  <c r="J160" i="1" s="1"/>
  <c r="H194" i="1"/>
  <c r="I194" i="1" s="1"/>
  <c r="J194" i="1" s="1"/>
  <c r="H195" i="1"/>
  <c r="I195" i="1" s="1"/>
  <c r="J195" i="1" s="1"/>
  <c r="H198" i="1"/>
  <c r="I198" i="1" s="1"/>
  <c r="J198" i="1" s="1"/>
  <c r="H172" i="1"/>
  <c r="I172" i="1" s="1"/>
  <c r="J172" i="1" s="1"/>
  <c r="H205" i="1"/>
  <c r="I205" i="1" s="1"/>
  <c r="J205" i="1" s="1"/>
  <c r="H206" i="1"/>
  <c r="I206" i="1" s="1"/>
  <c r="J206" i="1" s="1"/>
  <c r="H207" i="1"/>
  <c r="I207" i="1" s="1"/>
  <c r="J207" i="1" s="1"/>
  <c r="H182" i="1"/>
  <c r="I182" i="1" s="1"/>
  <c r="J182" i="1" s="1"/>
  <c r="H191" i="1"/>
  <c r="I191" i="1" s="1"/>
  <c r="J191" i="1" s="1"/>
  <c r="H152" i="1"/>
  <c r="I152" i="1" s="1"/>
  <c r="J152" i="1" s="1"/>
  <c r="H134" i="1"/>
  <c r="I134" i="1" s="1"/>
  <c r="J134" i="1" s="1"/>
  <c r="H133" i="1"/>
  <c r="I133" i="1" s="1"/>
  <c r="J133" i="1" s="1"/>
  <c r="H203" i="1"/>
  <c r="I203" i="1" s="1"/>
  <c r="J203" i="1" s="1"/>
  <c r="H162" i="1"/>
  <c r="I162" i="1" s="1"/>
  <c r="J162" i="1" s="1"/>
  <c r="H145" i="1"/>
  <c r="I145" i="1" s="1"/>
  <c r="J145" i="1" s="1"/>
  <c r="H157" i="1"/>
  <c r="I157" i="1" s="1"/>
  <c r="J157" i="1" s="1"/>
  <c r="H146" i="1"/>
  <c r="I146" i="1" s="1"/>
  <c r="J146" i="1" s="1"/>
  <c r="H174" i="1"/>
  <c r="I174" i="1" s="1"/>
  <c r="J174" i="1" s="1"/>
  <c r="H184" i="1"/>
  <c r="I184" i="1" s="1"/>
  <c r="J184" i="1" s="1"/>
  <c r="H169" i="1"/>
  <c r="I169" i="1" s="1"/>
  <c r="J169" i="1" s="1"/>
  <c r="H170" i="1"/>
  <c r="I170" i="1" s="1"/>
  <c r="J170" i="1" s="1"/>
  <c r="H156" i="1"/>
  <c r="I156" i="1" s="1"/>
  <c r="J156" i="1" s="1"/>
  <c r="H181" i="1"/>
  <c r="I181" i="1" s="1"/>
  <c r="J181" i="1" s="1"/>
  <c r="H196" i="1"/>
  <c r="I196" i="1" s="1"/>
  <c r="J196" i="1" s="1"/>
  <c r="H190" i="1"/>
  <c r="I190" i="1" s="1"/>
  <c r="J190" i="1" s="1"/>
  <c r="H167" i="1"/>
  <c r="I167" i="1" s="1"/>
  <c r="J167" i="1" s="1"/>
  <c r="H168" i="1"/>
  <c r="I168" i="1" s="1"/>
  <c r="J168" i="1" s="1"/>
  <c r="H202" i="1"/>
  <c r="I202" i="1" s="1"/>
  <c r="J202" i="1" s="1"/>
  <c r="H180" i="1"/>
  <c r="I180" i="1" s="1"/>
  <c r="J180" i="1" s="1"/>
  <c r="H179" i="1"/>
  <c r="I179" i="1" s="1"/>
  <c r="J179" i="1" s="1"/>
  <c r="H189" i="1"/>
  <c r="I189" i="1" s="1"/>
  <c r="J189" i="1" s="1"/>
  <c r="H188" i="1"/>
  <c r="I188" i="1" s="1"/>
  <c r="J188" i="1" s="1"/>
  <c r="H201" i="1"/>
  <c r="I201" i="1" s="1"/>
  <c r="J201" i="1" s="1"/>
  <c r="H200" i="1"/>
  <c r="I200" i="1" s="1"/>
  <c r="J200" i="1" s="1"/>
  <c r="R23" i="3" l="1"/>
  <c r="S23" i="3" s="1"/>
  <c r="T17" i="3"/>
  <c r="R16" i="3"/>
  <c r="S16" i="3" s="1"/>
  <c r="R24" i="3"/>
  <c r="S24" i="3" s="1"/>
  <c r="J118" i="1"/>
  <c r="H31" i="1"/>
  <c r="J119" i="1"/>
  <c r="H32" i="1"/>
  <c r="Q17" i="3"/>
  <c r="R26" i="3"/>
  <c r="S26" i="3" s="1"/>
  <c r="T16" i="3"/>
  <c r="T24" i="3"/>
  <c r="R17" i="3"/>
  <c r="S17" i="3" s="1"/>
  <c r="T20" i="3"/>
  <c r="T25" i="3"/>
  <c r="F29" i="1"/>
  <c r="Q29" i="1" s="1"/>
  <c r="J88" i="1"/>
  <c r="F28" i="1"/>
  <c r="J87" i="1"/>
  <c r="E96" i="1" s="1"/>
  <c r="H96" i="1" s="1"/>
  <c r="I96" i="1" s="1"/>
  <c r="F27" i="1"/>
  <c r="J86" i="1"/>
  <c r="E103" i="1" s="1"/>
  <c r="H103" i="1" s="1"/>
  <c r="I103" i="1" s="1"/>
  <c r="J102" i="1"/>
  <c r="E115" i="1" s="1"/>
  <c r="H115" i="1" s="1"/>
  <c r="I115" i="1" s="1"/>
  <c r="G34" i="1"/>
  <c r="J101" i="1"/>
  <c r="E114" i="1" s="1"/>
  <c r="J114" i="1" s="1"/>
  <c r="G30" i="1"/>
  <c r="J75" i="1"/>
  <c r="C7" i="1"/>
  <c r="J43" i="1"/>
  <c r="E58" i="1" s="1"/>
  <c r="H58" i="1" s="1"/>
  <c r="I58" i="1" s="1"/>
  <c r="D11" i="1" s="1"/>
  <c r="D25" i="1"/>
  <c r="J55" i="1"/>
  <c r="E89" i="1" s="1"/>
  <c r="H89" i="1" s="1"/>
  <c r="I89" i="1" s="1"/>
  <c r="D7" i="1"/>
  <c r="Q19" i="1"/>
  <c r="Q24" i="1"/>
  <c r="J63" i="1"/>
  <c r="E74" i="1" s="1"/>
  <c r="H74" i="1" s="1"/>
  <c r="I74" i="1" s="1"/>
  <c r="D17" i="1"/>
  <c r="C6" i="1"/>
  <c r="J39" i="1"/>
  <c r="E54" i="1" s="1"/>
  <c r="H54" i="1" s="1"/>
  <c r="I54" i="1" s="1"/>
  <c r="J42" i="1"/>
  <c r="E57" i="1" s="1"/>
  <c r="H57" i="1" s="1"/>
  <c r="I57" i="1" s="1"/>
  <c r="C10" i="1"/>
  <c r="J45" i="1"/>
  <c r="E77" i="1" s="1"/>
  <c r="H77" i="1" s="1"/>
  <c r="I77" i="1" s="1"/>
  <c r="C13" i="1"/>
  <c r="C14" i="1"/>
  <c r="J48" i="1"/>
  <c r="E62" i="1" s="1"/>
  <c r="H62" i="1" s="1"/>
  <c r="I62" i="1" s="1"/>
  <c r="J60" i="1"/>
  <c r="D26" i="1"/>
  <c r="E20" i="1"/>
  <c r="J76" i="1"/>
  <c r="J61" i="1"/>
  <c r="E72" i="1" s="1"/>
  <c r="H72" i="1" s="1"/>
  <c r="I72" i="1" s="1"/>
  <c r="D16" i="1"/>
  <c r="J51" i="1"/>
  <c r="C23" i="1"/>
  <c r="C5" i="1"/>
  <c r="J38" i="1"/>
  <c r="E53" i="1" s="1"/>
  <c r="H53" i="1" s="1"/>
  <c r="I53" i="1" s="1"/>
  <c r="C15" i="1"/>
  <c r="J52" i="1"/>
  <c r="E66" i="1" s="1"/>
  <c r="H66" i="1" s="1"/>
  <c r="I66" i="1" s="1"/>
  <c r="C8" i="1"/>
  <c r="J41" i="1"/>
  <c r="E56" i="1" s="1"/>
  <c r="H56" i="1" s="1"/>
  <c r="I56" i="1" s="1"/>
  <c r="J44" i="1"/>
  <c r="E59" i="1" s="1"/>
  <c r="H59" i="1" s="1"/>
  <c r="I59" i="1" s="1"/>
  <c r="C12" i="1"/>
  <c r="C18" i="1"/>
  <c r="J50" i="1"/>
  <c r="E64" i="1" s="1"/>
  <c r="H64" i="1" s="1"/>
  <c r="I64" i="1" s="1"/>
  <c r="C16" i="1"/>
  <c r="C17" i="1"/>
  <c r="J96" i="3"/>
  <c r="J48" i="3"/>
  <c r="E62" i="3" s="1"/>
  <c r="H62" i="3" s="1"/>
  <c r="I62" i="3" s="1"/>
  <c r="J62" i="3" s="1"/>
  <c r="J47" i="3"/>
  <c r="E61" i="3" s="1"/>
  <c r="H61" i="3" s="1"/>
  <c r="I61" i="3" s="1"/>
  <c r="J61" i="3" s="1"/>
  <c r="J42" i="3"/>
  <c r="E57" i="3" s="1"/>
  <c r="H57" i="3" s="1"/>
  <c r="I57" i="3" s="1"/>
  <c r="J57" i="3" s="1"/>
  <c r="J49" i="3"/>
  <c r="E63" i="3" s="1"/>
  <c r="H63" i="3" s="1"/>
  <c r="I63" i="3" s="1"/>
  <c r="J63" i="3" s="1"/>
  <c r="R34" i="3"/>
  <c r="Q34" i="3"/>
  <c r="J50" i="3"/>
  <c r="E64" i="3" s="1"/>
  <c r="H64" i="3" s="1"/>
  <c r="I64" i="3" s="1"/>
  <c r="J64" i="3" s="1"/>
  <c r="E100" i="3" s="1"/>
  <c r="H100" i="3" s="1"/>
  <c r="J39" i="3"/>
  <c r="E54" i="3" s="1"/>
  <c r="H54" i="3" s="1"/>
  <c r="I54" i="3" s="1"/>
  <c r="J54" i="3" s="1"/>
  <c r="Q28" i="3"/>
  <c r="J41" i="3"/>
  <c r="E56" i="3" s="1"/>
  <c r="H56" i="3" s="1"/>
  <c r="I56" i="3" s="1"/>
  <c r="J56" i="3" s="1"/>
  <c r="E98" i="3" s="1"/>
  <c r="H98" i="3" s="1"/>
  <c r="I98" i="3" s="1"/>
  <c r="J52" i="3"/>
  <c r="E66" i="3" s="1"/>
  <c r="H66" i="3" s="1"/>
  <c r="I66" i="3" s="1"/>
  <c r="J66" i="3" s="1"/>
  <c r="E104" i="3" s="1"/>
  <c r="H104" i="3" s="1"/>
  <c r="I104" i="3" s="1"/>
  <c r="J43" i="3"/>
  <c r="E58" i="3" s="1"/>
  <c r="H58" i="3" s="1"/>
  <c r="I58" i="3" s="1"/>
  <c r="J58" i="3" s="1"/>
  <c r="J45" i="3"/>
  <c r="E77" i="3" s="1"/>
  <c r="H77" i="3" s="1"/>
  <c r="I77" i="3" s="1"/>
  <c r="J77" i="3" s="1"/>
  <c r="J40" i="3"/>
  <c r="E55" i="3" s="1"/>
  <c r="H55" i="3" s="1"/>
  <c r="I55" i="3" s="1"/>
  <c r="J55" i="3" s="1"/>
  <c r="J38" i="3"/>
  <c r="E53" i="3" s="1"/>
  <c r="H53" i="3" s="1"/>
  <c r="I53" i="3" s="1"/>
  <c r="J53" i="3" s="1"/>
  <c r="J44" i="3"/>
  <c r="E59" i="3" s="1"/>
  <c r="H59" i="3" s="1"/>
  <c r="I59" i="3" s="1"/>
  <c r="J59" i="3" s="1"/>
  <c r="J103" i="3"/>
  <c r="T27" i="3"/>
  <c r="T28" i="3"/>
  <c r="R28" i="3"/>
  <c r="S28" i="3" s="1"/>
  <c r="Q20" i="3"/>
  <c r="T29" i="3"/>
  <c r="R19" i="3"/>
  <c r="S19" i="3" s="1"/>
  <c r="R29" i="3"/>
  <c r="S29" i="3" s="1"/>
  <c r="T26" i="3"/>
  <c r="Q19" i="3"/>
  <c r="Q23" i="3"/>
  <c r="Q16" i="3"/>
  <c r="J115" i="1" l="1"/>
  <c r="E130" i="1" s="1"/>
  <c r="H130" i="1" s="1"/>
  <c r="I130" i="1" s="1"/>
  <c r="H34" i="1"/>
  <c r="R31" i="1"/>
  <c r="Q31" i="1"/>
  <c r="R32" i="1"/>
  <c r="Q32" i="1"/>
  <c r="Q30" i="1"/>
  <c r="J58" i="1"/>
  <c r="E70" i="1" s="1"/>
  <c r="H70" i="1" s="1"/>
  <c r="I70" i="1" s="1"/>
  <c r="E11" i="1" s="1"/>
  <c r="J96" i="1"/>
  <c r="G28" i="1"/>
  <c r="R28" i="1" s="1"/>
  <c r="J103" i="1"/>
  <c r="G27" i="1"/>
  <c r="R27" i="1" s="1"/>
  <c r="Q25" i="1"/>
  <c r="R25" i="1"/>
  <c r="J64" i="1"/>
  <c r="E100" i="1" s="1"/>
  <c r="H100" i="1" s="1"/>
  <c r="I100" i="1" s="1"/>
  <c r="D18" i="1"/>
  <c r="J72" i="1"/>
  <c r="E83" i="1" s="1"/>
  <c r="H83" i="1" s="1"/>
  <c r="I83" i="1" s="1"/>
  <c r="E16" i="1"/>
  <c r="E13" i="1"/>
  <c r="J77" i="1"/>
  <c r="E85" i="1" s="1"/>
  <c r="H85" i="1" s="1"/>
  <c r="I85" i="1" s="1"/>
  <c r="D6" i="1"/>
  <c r="J54" i="1"/>
  <c r="E68" i="1" s="1"/>
  <c r="H68" i="1" s="1"/>
  <c r="I68" i="1" s="1"/>
  <c r="J59" i="1"/>
  <c r="E71" i="1" s="1"/>
  <c r="H71" i="1" s="1"/>
  <c r="I71" i="1" s="1"/>
  <c r="D12" i="1"/>
  <c r="Q20" i="1"/>
  <c r="D10" i="1"/>
  <c r="J57" i="1"/>
  <c r="E69" i="1" s="1"/>
  <c r="H69" i="1" s="1"/>
  <c r="I69" i="1" s="1"/>
  <c r="J56" i="1"/>
  <c r="E98" i="1" s="1"/>
  <c r="H98" i="1" s="1"/>
  <c r="I98" i="1" s="1"/>
  <c r="D8" i="1"/>
  <c r="D5" i="1"/>
  <c r="J53" i="1"/>
  <c r="E67" i="1" s="1"/>
  <c r="H67" i="1" s="1"/>
  <c r="I67" i="1" s="1"/>
  <c r="Q26" i="1"/>
  <c r="J74" i="1"/>
  <c r="E84" i="1" s="1"/>
  <c r="H84" i="1" s="1"/>
  <c r="I84" i="1" s="1"/>
  <c r="E17" i="1"/>
  <c r="J66" i="1"/>
  <c r="E104" i="1" s="1"/>
  <c r="H104" i="1" s="1"/>
  <c r="I104" i="1" s="1"/>
  <c r="D15" i="1"/>
  <c r="Q23" i="1"/>
  <c r="J62" i="1"/>
  <c r="E73" i="1" s="1"/>
  <c r="H73" i="1" s="1"/>
  <c r="I73" i="1" s="1"/>
  <c r="D14" i="1"/>
  <c r="F7" i="1"/>
  <c r="J89" i="1"/>
  <c r="E97" i="1" s="1"/>
  <c r="H97" i="1" s="1"/>
  <c r="I97" i="1" s="1"/>
  <c r="J98" i="3"/>
  <c r="E112" i="3" s="1"/>
  <c r="H112" i="3" s="1"/>
  <c r="I112" i="3" s="1"/>
  <c r="J112" i="3" s="1"/>
  <c r="E128" i="3" s="1"/>
  <c r="H128" i="3" s="1"/>
  <c r="I128" i="3" s="1"/>
  <c r="J128" i="3" s="1"/>
  <c r="J104" i="3"/>
  <c r="E116" i="3" s="1"/>
  <c r="H116" i="3" s="1"/>
  <c r="I116" i="3" s="1"/>
  <c r="J116" i="3" s="1"/>
  <c r="Q27" i="3"/>
  <c r="R27" i="3"/>
  <c r="S27" i="3" s="1"/>
  <c r="E67" i="3"/>
  <c r="H67" i="3" s="1"/>
  <c r="E72" i="3"/>
  <c r="H72" i="3" s="1"/>
  <c r="E89" i="3"/>
  <c r="H89" i="3" s="1"/>
  <c r="E70" i="3"/>
  <c r="H70" i="3" s="1"/>
  <c r="E68" i="3"/>
  <c r="H68" i="3" s="1"/>
  <c r="I100" i="3"/>
  <c r="E71" i="3"/>
  <c r="H71" i="3" s="1"/>
  <c r="E69" i="3"/>
  <c r="H69" i="3" s="1"/>
  <c r="E73" i="3"/>
  <c r="H73" i="3" s="1"/>
  <c r="E85" i="3"/>
  <c r="H85" i="3" s="1"/>
  <c r="E74" i="3"/>
  <c r="H74" i="3" s="1"/>
  <c r="J130" i="1" l="1"/>
  <c r="I34" i="1"/>
  <c r="J70" i="1"/>
  <c r="E81" i="1" s="1"/>
  <c r="H81" i="1" s="1"/>
  <c r="I81" i="1" s="1"/>
  <c r="F11" i="1" s="1"/>
  <c r="Q28" i="1"/>
  <c r="Q27" i="1"/>
  <c r="F13" i="1"/>
  <c r="J85" i="1"/>
  <c r="E95" i="1" s="1"/>
  <c r="H95" i="1" s="1"/>
  <c r="I95" i="1" s="1"/>
  <c r="J73" i="1"/>
  <c r="E99" i="1" s="1"/>
  <c r="H99" i="1" s="1"/>
  <c r="I99" i="1" s="1"/>
  <c r="E14" i="1"/>
  <c r="J104" i="1"/>
  <c r="E116" i="1" s="1"/>
  <c r="H116" i="1" s="1"/>
  <c r="I116" i="1" s="1"/>
  <c r="G15" i="1"/>
  <c r="E12" i="1"/>
  <c r="J71" i="1"/>
  <c r="E82" i="1" s="1"/>
  <c r="H82" i="1" s="1"/>
  <c r="I82" i="1" s="1"/>
  <c r="J100" i="1"/>
  <c r="E113" i="1" s="1"/>
  <c r="H113" i="1" s="1"/>
  <c r="I113" i="1" s="1"/>
  <c r="G18" i="1"/>
  <c r="J69" i="1"/>
  <c r="E80" i="1" s="1"/>
  <c r="H80" i="1" s="1"/>
  <c r="I80" i="1" s="1"/>
  <c r="E10" i="1"/>
  <c r="J97" i="1"/>
  <c r="E111" i="1" s="1"/>
  <c r="H111" i="1" s="1"/>
  <c r="I111" i="1" s="1"/>
  <c r="G7" i="1"/>
  <c r="J81" i="1"/>
  <c r="E93" i="1" s="1"/>
  <c r="H93" i="1" s="1"/>
  <c r="I93" i="1" s="1"/>
  <c r="E6" i="1"/>
  <c r="J68" i="1"/>
  <c r="E79" i="1" s="1"/>
  <c r="H79" i="1" s="1"/>
  <c r="I79" i="1" s="1"/>
  <c r="J67" i="1"/>
  <c r="E78" i="1" s="1"/>
  <c r="H78" i="1" s="1"/>
  <c r="I78" i="1" s="1"/>
  <c r="E5" i="1"/>
  <c r="J84" i="1"/>
  <c r="F17" i="1"/>
  <c r="Q17" i="1" s="1"/>
  <c r="J98" i="1"/>
  <c r="E112" i="1" s="1"/>
  <c r="H112" i="1" s="1"/>
  <c r="I112" i="1" s="1"/>
  <c r="G8" i="1"/>
  <c r="J83" i="1"/>
  <c r="E117" i="1" s="1"/>
  <c r="H117" i="1" s="1"/>
  <c r="I117" i="1" s="1"/>
  <c r="F16" i="1"/>
  <c r="R15" i="3"/>
  <c r="S15" i="3" s="1"/>
  <c r="T15" i="3"/>
  <c r="Q15" i="3"/>
  <c r="Q8" i="3"/>
  <c r="R8" i="3"/>
  <c r="S8" i="3" s="1"/>
  <c r="T8" i="3"/>
  <c r="J100" i="3"/>
  <c r="E113" i="3" s="1"/>
  <c r="H113" i="3" s="1"/>
  <c r="I113" i="3" s="1"/>
  <c r="J113" i="3" s="1"/>
  <c r="E129" i="3" s="1"/>
  <c r="H129" i="3" s="1"/>
  <c r="I129" i="3" s="1"/>
  <c r="J129" i="3" s="1"/>
  <c r="I70" i="3"/>
  <c r="J70" i="3" s="1"/>
  <c r="I74" i="3"/>
  <c r="J74" i="3" s="1"/>
  <c r="I71" i="3"/>
  <c r="J71" i="3" s="1"/>
  <c r="I89" i="3"/>
  <c r="J89" i="3" s="1"/>
  <c r="E97" i="3" s="1"/>
  <c r="H97" i="3" s="1"/>
  <c r="I97" i="3" s="1"/>
  <c r="I85" i="3"/>
  <c r="J85" i="3" s="1"/>
  <c r="E95" i="3" s="1"/>
  <c r="H95" i="3" s="1"/>
  <c r="I95" i="3" s="1"/>
  <c r="I72" i="3"/>
  <c r="J72" i="3" s="1"/>
  <c r="I69" i="3"/>
  <c r="J69" i="3" s="1"/>
  <c r="I73" i="3"/>
  <c r="J73" i="3" s="1"/>
  <c r="E99" i="3" s="1"/>
  <c r="H99" i="3" s="1"/>
  <c r="I99" i="3" s="1"/>
  <c r="I68" i="3"/>
  <c r="J68" i="3" s="1"/>
  <c r="I67" i="3"/>
  <c r="J67" i="3" s="1"/>
  <c r="Q34" i="1" l="1"/>
  <c r="R34" i="1"/>
  <c r="J117" i="1"/>
  <c r="E131" i="1" s="1"/>
  <c r="H131" i="1" s="1"/>
  <c r="I131" i="1" s="1"/>
  <c r="H16" i="1"/>
  <c r="J111" i="1"/>
  <c r="E127" i="1" s="1"/>
  <c r="H127" i="1" s="1"/>
  <c r="I127" i="1" s="1"/>
  <c r="H7" i="1"/>
  <c r="J113" i="1"/>
  <c r="E129" i="1" s="1"/>
  <c r="H129" i="1" s="1"/>
  <c r="I129" i="1" s="1"/>
  <c r="H18" i="1"/>
  <c r="J116" i="1"/>
  <c r="H15" i="1"/>
  <c r="Q15" i="1" s="1"/>
  <c r="J112" i="1"/>
  <c r="E128" i="1" s="1"/>
  <c r="H128" i="1" s="1"/>
  <c r="I128" i="1" s="1"/>
  <c r="H8" i="1"/>
  <c r="J93" i="1"/>
  <c r="E108" i="1" s="1"/>
  <c r="H108" i="1" s="1"/>
  <c r="I108" i="1" s="1"/>
  <c r="G11" i="1"/>
  <c r="F5" i="1"/>
  <c r="J78" i="1"/>
  <c r="E90" i="1" s="1"/>
  <c r="H90" i="1" s="1"/>
  <c r="I90" i="1" s="1"/>
  <c r="F6" i="1"/>
  <c r="J79" i="1"/>
  <c r="E91" i="1" s="1"/>
  <c r="H91" i="1" s="1"/>
  <c r="I91" i="1" s="1"/>
  <c r="F12" i="1"/>
  <c r="J82" i="1"/>
  <c r="E94" i="1" s="1"/>
  <c r="H94" i="1" s="1"/>
  <c r="I94" i="1" s="1"/>
  <c r="J80" i="1"/>
  <c r="E92" i="1" s="1"/>
  <c r="H92" i="1" s="1"/>
  <c r="I92" i="1" s="1"/>
  <c r="F10" i="1"/>
  <c r="J99" i="1"/>
  <c r="G14" i="1"/>
  <c r="Q14" i="1" s="1"/>
  <c r="R17" i="1"/>
  <c r="J95" i="1"/>
  <c r="E110" i="1" s="1"/>
  <c r="H110" i="1" s="1"/>
  <c r="I110" i="1" s="1"/>
  <c r="G13" i="1"/>
  <c r="J97" i="3"/>
  <c r="E111" i="3" s="1"/>
  <c r="H111" i="3" s="1"/>
  <c r="I111" i="3" s="1"/>
  <c r="J111" i="3" s="1"/>
  <c r="E127" i="3" s="1"/>
  <c r="H127" i="3" s="1"/>
  <c r="I127" i="3" s="1"/>
  <c r="J127" i="3" s="1"/>
  <c r="J99" i="3"/>
  <c r="R18" i="3"/>
  <c r="S18" i="3" s="1"/>
  <c r="Q18" i="3"/>
  <c r="T18" i="3"/>
  <c r="J95" i="3"/>
  <c r="E110" i="3" s="1"/>
  <c r="H110" i="3" s="1"/>
  <c r="I110" i="3" s="1"/>
  <c r="J110" i="3" s="1"/>
  <c r="E126" i="3" s="1"/>
  <c r="H126" i="3" s="1"/>
  <c r="I126" i="3" s="1"/>
  <c r="J126" i="3" s="1"/>
  <c r="E78" i="3"/>
  <c r="H78" i="3" s="1"/>
  <c r="E83" i="3"/>
  <c r="H83" i="3" s="1"/>
  <c r="E84" i="3"/>
  <c r="H84" i="3" s="1"/>
  <c r="E79" i="3"/>
  <c r="H79" i="3" s="1"/>
  <c r="E80" i="3"/>
  <c r="H80" i="3" s="1"/>
  <c r="E82" i="3"/>
  <c r="H82" i="3" s="1"/>
  <c r="E81" i="3"/>
  <c r="H81" i="3" s="1"/>
  <c r="J128" i="1" l="1"/>
  <c r="I8" i="1"/>
  <c r="Q8" i="1" s="1"/>
  <c r="J129" i="1"/>
  <c r="I18" i="1"/>
  <c r="R18" i="1" s="1"/>
  <c r="J131" i="1"/>
  <c r="I16" i="1"/>
  <c r="Q16" i="1" s="1"/>
  <c r="J127" i="1"/>
  <c r="I7" i="1"/>
  <c r="R7" i="1" s="1"/>
  <c r="R15" i="1"/>
  <c r="J108" i="1"/>
  <c r="E124" i="1" s="1"/>
  <c r="H124" i="1" s="1"/>
  <c r="I124" i="1" s="1"/>
  <c r="H11" i="1"/>
  <c r="J110" i="1"/>
  <c r="E126" i="1" s="1"/>
  <c r="H126" i="1" s="1"/>
  <c r="I126" i="1" s="1"/>
  <c r="H13" i="1"/>
  <c r="J92" i="1"/>
  <c r="E107" i="1" s="1"/>
  <c r="H107" i="1" s="1"/>
  <c r="I107" i="1" s="1"/>
  <c r="G10" i="1"/>
  <c r="J90" i="1"/>
  <c r="E105" i="1" s="1"/>
  <c r="H105" i="1" s="1"/>
  <c r="I105" i="1" s="1"/>
  <c r="G5" i="1"/>
  <c r="J94" i="1"/>
  <c r="E109" i="1" s="1"/>
  <c r="H109" i="1" s="1"/>
  <c r="I109" i="1" s="1"/>
  <c r="G12" i="1"/>
  <c r="J91" i="1"/>
  <c r="E106" i="1" s="1"/>
  <c r="H106" i="1" s="1"/>
  <c r="I106" i="1" s="1"/>
  <c r="G6" i="1"/>
  <c r="R14" i="1"/>
  <c r="R13" i="3"/>
  <c r="S13" i="3" s="1"/>
  <c r="T13" i="3"/>
  <c r="Q13" i="3"/>
  <c r="R14" i="3"/>
  <c r="S14" i="3" s="1"/>
  <c r="Q14" i="3"/>
  <c r="T14" i="3"/>
  <c r="T7" i="3"/>
  <c r="Q7" i="3"/>
  <c r="R7" i="3"/>
  <c r="S7" i="3" s="1"/>
  <c r="I79" i="3"/>
  <c r="J79" i="3" s="1"/>
  <c r="E91" i="3" s="1"/>
  <c r="H91" i="3" s="1"/>
  <c r="I91" i="3" s="1"/>
  <c r="I81" i="3"/>
  <c r="J81" i="3" s="1"/>
  <c r="E93" i="3" s="1"/>
  <c r="H93" i="3" s="1"/>
  <c r="I93" i="3" s="1"/>
  <c r="I84" i="3"/>
  <c r="J84" i="3" s="1"/>
  <c r="I82" i="3"/>
  <c r="J82" i="3" s="1"/>
  <c r="E94" i="3" s="1"/>
  <c r="H94" i="3" s="1"/>
  <c r="I94" i="3" s="1"/>
  <c r="I83" i="3"/>
  <c r="J83" i="3" s="1"/>
  <c r="E117" i="3" s="1"/>
  <c r="H117" i="3" s="1"/>
  <c r="I117" i="3" s="1"/>
  <c r="J117" i="3" s="1"/>
  <c r="E131" i="3" s="1"/>
  <c r="H131" i="3" s="1"/>
  <c r="I131" i="3" s="1"/>
  <c r="J131" i="3" s="1"/>
  <c r="I80" i="3"/>
  <c r="J80" i="3" s="1"/>
  <c r="E92" i="3" s="1"/>
  <c r="H92" i="3" s="1"/>
  <c r="I92" i="3" s="1"/>
  <c r="I78" i="3"/>
  <c r="J78" i="3" s="1"/>
  <c r="E90" i="3" s="1"/>
  <c r="H90" i="3" s="1"/>
  <c r="I90" i="3" s="1"/>
  <c r="Q7" i="1" l="1"/>
  <c r="R8" i="1"/>
  <c r="R16" i="1"/>
  <c r="J124" i="1"/>
  <c r="I11" i="1"/>
  <c r="Q18" i="1"/>
  <c r="J126" i="1"/>
  <c r="I13" i="1"/>
  <c r="Q13" i="1" s="1"/>
  <c r="J106" i="1"/>
  <c r="E122" i="1" s="1"/>
  <c r="H122" i="1" s="1"/>
  <c r="I122" i="1" s="1"/>
  <c r="H6" i="1"/>
  <c r="J105" i="1"/>
  <c r="E121" i="1" s="1"/>
  <c r="H121" i="1" s="1"/>
  <c r="I121" i="1" s="1"/>
  <c r="H5" i="1"/>
  <c r="J109" i="1"/>
  <c r="E125" i="1" s="1"/>
  <c r="H125" i="1" s="1"/>
  <c r="I125" i="1" s="1"/>
  <c r="H12" i="1"/>
  <c r="J107" i="1"/>
  <c r="E123" i="1" s="1"/>
  <c r="H123" i="1" s="1"/>
  <c r="I123" i="1" s="1"/>
  <c r="H10" i="1"/>
  <c r="J90" i="3"/>
  <c r="E105" i="3" s="1"/>
  <c r="H105" i="3" s="1"/>
  <c r="I105" i="3" s="1"/>
  <c r="J105" i="3" s="1"/>
  <c r="E121" i="3" s="1"/>
  <c r="H121" i="3" s="1"/>
  <c r="I121" i="3" s="1"/>
  <c r="J121" i="3" s="1"/>
  <c r="J94" i="3"/>
  <c r="E109" i="3" s="1"/>
  <c r="H109" i="3" s="1"/>
  <c r="I109" i="3" s="1"/>
  <c r="J109" i="3" s="1"/>
  <c r="E125" i="3" s="1"/>
  <c r="H125" i="3" s="1"/>
  <c r="I125" i="3" s="1"/>
  <c r="J125" i="3" s="1"/>
  <c r="J93" i="3"/>
  <c r="E108" i="3" s="1"/>
  <c r="H108" i="3" s="1"/>
  <c r="I108" i="3" s="1"/>
  <c r="J108" i="3" s="1"/>
  <c r="E124" i="3" s="1"/>
  <c r="H124" i="3" s="1"/>
  <c r="I124" i="3" s="1"/>
  <c r="J124" i="3" s="1"/>
  <c r="J91" i="3"/>
  <c r="E106" i="3" s="1"/>
  <c r="H106" i="3" s="1"/>
  <c r="I106" i="3" s="1"/>
  <c r="J106" i="3" s="1"/>
  <c r="E122" i="3" s="1"/>
  <c r="H122" i="3" s="1"/>
  <c r="I122" i="3" s="1"/>
  <c r="J122" i="3" s="1"/>
  <c r="J92" i="3"/>
  <c r="E107" i="3" s="1"/>
  <c r="H107" i="3" s="1"/>
  <c r="I107" i="3" s="1"/>
  <c r="J107" i="3" s="1"/>
  <c r="E123" i="3" s="1"/>
  <c r="H123" i="3" s="1"/>
  <c r="I123" i="3" s="1"/>
  <c r="J123" i="3" s="1"/>
  <c r="Q11" i="1" l="1"/>
  <c r="R13" i="1"/>
  <c r="J123" i="1"/>
  <c r="I10" i="1"/>
  <c r="J122" i="1"/>
  <c r="I6" i="1"/>
  <c r="Q6" i="1" s="1"/>
  <c r="J125" i="1"/>
  <c r="I12" i="1"/>
  <c r="J121" i="1"/>
  <c r="I5" i="1"/>
  <c r="Q6" i="3"/>
  <c r="T6" i="3"/>
  <c r="R6" i="3"/>
  <c r="S6" i="3" s="1"/>
  <c r="Q12" i="3"/>
  <c r="T12" i="3"/>
  <c r="R12" i="3"/>
  <c r="S12" i="3" s="1"/>
  <c r="Q10" i="3"/>
  <c r="T10" i="3"/>
  <c r="R10" i="3"/>
  <c r="S10" i="3" s="1"/>
  <c r="R11" i="3"/>
  <c r="S11" i="3" s="1"/>
  <c r="T11" i="3"/>
  <c r="Q11" i="3"/>
  <c r="R5" i="3"/>
  <c r="S5" i="3" s="1"/>
  <c r="T5" i="3"/>
  <c r="Q5" i="3"/>
  <c r="Q12" i="1" l="1"/>
  <c r="Q5" i="1"/>
  <c r="Q10" i="1"/>
  <c r="U6" i="3"/>
  <c r="U11" i="3"/>
  <c r="U12" i="3"/>
  <c r="U29" i="3"/>
  <c r="U26" i="3"/>
  <c r="U20" i="3"/>
  <c r="U23" i="3"/>
  <c r="U28" i="3"/>
  <c r="U17" i="3"/>
  <c r="U25" i="3"/>
  <c r="U27" i="3"/>
  <c r="U5" i="3"/>
  <c r="U19" i="3"/>
  <c r="U16" i="3"/>
  <c r="U24" i="3"/>
  <c r="U8" i="3"/>
  <c r="U15" i="3"/>
  <c r="U18" i="3"/>
  <c r="U14" i="3"/>
  <c r="U13" i="3"/>
  <c r="U7" i="3"/>
  <c r="U10" i="3"/>
</calcChain>
</file>

<file path=xl/sharedStrings.xml><?xml version="1.0" encoding="utf-8"?>
<sst xmlns="http://schemas.openxmlformats.org/spreadsheetml/2006/main" count="1042" uniqueCount="75">
  <si>
    <t>HCP</t>
  </si>
  <si>
    <t>par hřiště</t>
  </si>
  <si>
    <t>rány</t>
  </si>
  <si>
    <t>netto</t>
  </si>
  <si>
    <t>body</t>
  </si>
  <si>
    <t>new HCP</t>
  </si>
  <si>
    <t>jméno</t>
  </si>
  <si>
    <t>hřiště</t>
  </si>
  <si>
    <t>Brňák Petr</t>
  </si>
  <si>
    <t>datum</t>
  </si>
  <si>
    <t>Celkový přehled výsledků</t>
  </si>
  <si>
    <t>Jednotlivé turnaje</t>
  </si>
  <si>
    <t>Dědeček Richard</t>
  </si>
  <si>
    <t>Pebble Beach</t>
  </si>
  <si>
    <t>Kasík Helmut</t>
  </si>
  <si>
    <t>Špaček Dan</t>
  </si>
  <si>
    <t>Bay Harbour</t>
  </si>
  <si>
    <t>Spyglass Hill</t>
  </si>
  <si>
    <t>The Heather</t>
  </si>
  <si>
    <t>Teeth of the Dog</t>
  </si>
  <si>
    <t>Konopiště Radecký</t>
  </si>
  <si>
    <t>Shady Dunes</t>
  </si>
  <si>
    <t>Tuscany Reserve</t>
  </si>
  <si>
    <t>Datum</t>
  </si>
  <si>
    <t>Turnaj</t>
  </si>
  <si>
    <t>Old Palm</t>
  </si>
  <si>
    <t>Casa de Campo links</t>
  </si>
  <si>
    <t>Huzhou Hot Spring</t>
  </si>
  <si>
    <t>Parkland</t>
  </si>
  <si>
    <t>Best 7 scores</t>
  </si>
  <si>
    <t>Skála Patrik</t>
  </si>
  <si>
    <t>Casa de Campo</t>
  </si>
  <si>
    <t>Huzhou Hot Springs</t>
  </si>
  <si>
    <t>Myrtle Beach</t>
  </si>
  <si>
    <t>OpenGolfTour Indoor 2017 - 2018</t>
  </si>
  <si>
    <t>Staněk Libor</t>
  </si>
  <si>
    <t>Svoboda Pavel</t>
  </si>
  <si>
    <t>Škoda Petr</t>
  </si>
  <si>
    <t>Břicháček Petr</t>
  </si>
  <si>
    <t>Gregov Robert</t>
  </si>
  <si>
    <t>Fejtek Martin</t>
  </si>
  <si>
    <t>Fila Albert</t>
  </si>
  <si>
    <t>Kabele Tomáš</t>
  </si>
  <si>
    <t>Molnár Jan</t>
  </si>
  <si>
    <t>Ksandrová Kateřina</t>
  </si>
  <si>
    <t>DNF</t>
  </si>
  <si>
    <t>N/A</t>
  </si>
  <si>
    <t>Panáček Petr</t>
  </si>
  <si>
    <t>Na jamce 8 je x10, tedy špatně nastaveno - automatické zvednutí, není tedy na rány</t>
  </si>
  <si>
    <t>Skála Jan</t>
  </si>
  <si>
    <t>jen čisté rány bez HCP</t>
  </si>
  <si>
    <t>Valenta Michal</t>
  </si>
  <si>
    <t>Řehák Vladimír</t>
  </si>
  <si>
    <t>OpenGolfTour Indoor 2018 - 2019</t>
  </si>
  <si>
    <t>Kynžvart</t>
  </si>
  <si>
    <t>Best 8 scores</t>
  </si>
  <si>
    <t>Cosentino Luigi</t>
  </si>
  <si>
    <t>Stinka Petr</t>
  </si>
  <si>
    <t>Bayerová Radka</t>
  </si>
  <si>
    <t>Grňa Martin</t>
  </si>
  <si>
    <t>Fiala Kamil</t>
  </si>
  <si>
    <t>Provisional</t>
  </si>
  <si>
    <t>Blecha Petr</t>
  </si>
  <si>
    <t>Kaplan Miroslav</t>
  </si>
  <si>
    <t>Kerhartová Světlana</t>
  </si>
  <si>
    <t>průměrně ran na kolo</t>
  </si>
  <si>
    <t>Pořadí</t>
  </si>
  <si>
    <t>Turnajů</t>
  </si>
  <si>
    <t>Provisional součet ran</t>
  </si>
  <si>
    <t>Kešner Josef</t>
  </si>
  <si>
    <t>Renč Tomáš</t>
  </si>
  <si>
    <t>Filip Jiří</t>
  </si>
  <si>
    <t>hcp 5,6</t>
  </si>
  <si>
    <t>hcp 11,2</t>
  </si>
  <si>
    <t>Pozn.: max hcp je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</si>
</sst>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14" fontId="0" fillId="0" borderId="0" xfId="0" applyNumberFormat="1" applyFill="1" applyBorder="1"/>
    <xf numFmtId="14" fontId="0" fillId="0" borderId="3" xfId="0" applyNumberForma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1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" xfId="0" applyFill="1" applyBorder="1"/>
    <xf numFmtId="0" fontId="0" fillId="0" borderId="10" xfId="0" applyBorder="1"/>
    <xf numFmtId="0" fontId="0" fillId="0" borderId="12" xfId="0" applyBorder="1"/>
    <xf numFmtId="0" fontId="0" fillId="0" borderId="12" xfId="0" applyFill="1" applyBorder="1" applyAlignment="1">
      <alignment wrapText="1"/>
    </xf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4" fontId="0" fillId="0" borderId="8" xfId="0" applyNumberFormat="1" applyBorder="1"/>
    <xf numFmtId="14" fontId="0" fillId="0" borderId="8" xfId="0" applyNumberFormat="1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0" borderId="3" xfId="0" applyNumberFormat="1" applyBorder="1"/>
    <xf numFmtId="0" fontId="2" fillId="0" borderId="0" xfId="0" applyFont="1"/>
    <xf numFmtId="164" fontId="0" fillId="0" borderId="0" xfId="0" applyNumberFormat="1" applyBorder="1"/>
    <xf numFmtId="0" fontId="0" fillId="3" borderId="1" xfId="0" applyFill="1" applyBorder="1"/>
    <xf numFmtId="0" fontId="0" fillId="3" borderId="0" xfId="0" applyFill="1" applyBorder="1"/>
    <xf numFmtId="164" fontId="0" fillId="0" borderId="6" xfId="0" applyNumberFormat="1" applyBorder="1"/>
    <xf numFmtId="0" fontId="2" fillId="4" borderId="1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8"/>
  <sheetViews>
    <sheetView tabSelected="1" topLeftCell="A2" workbookViewId="0">
      <selection activeCell="A2" sqref="A2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</cols>
  <sheetData>
    <row r="1" spans="1:19" x14ac:dyDescent="0.3">
      <c r="A1" s="43" t="s">
        <v>10</v>
      </c>
      <c r="B1" s="43"/>
      <c r="C1" s="43" t="s">
        <v>53</v>
      </c>
    </row>
    <row r="3" spans="1:19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</row>
    <row r="4" spans="1:19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52" t="s">
        <v>61</v>
      </c>
    </row>
    <row r="5" spans="1:19" x14ac:dyDescent="0.3">
      <c r="B5" s="2" t="s">
        <v>14</v>
      </c>
      <c r="C5" s="2">
        <f t="shared" ref="C5:C8" si="0">I38</f>
        <v>4</v>
      </c>
      <c r="D5" s="2">
        <f>I53</f>
        <v>3</v>
      </c>
      <c r="E5" s="2">
        <f>I67</f>
        <v>-7</v>
      </c>
      <c r="F5" s="2">
        <f>I78</f>
        <v>5</v>
      </c>
      <c r="G5" s="2">
        <f>I90</f>
        <v>-2</v>
      </c>
      <c r="H5" s="2">
        <f>I105</f>
        <v>-12</v>
      </c>
      <c r="I5" s="2">
        <f>I121</f>
        <v>-1</v>
      </c>
      <c r="J5" s="2">
        <f>I133</f>
        <v>-3</v>
      </c>
      <c r="K5" s="2"/>
      <c r="L5" s="2"/>
      <c r="M5" s="2"/>
      <c r="N5" s="2"/>
      <c r="O5" s="2"/>
      <c r="P5" s="2"/>
      <c r="Q5" s="27">
        <f>SUM(LARGE(C5:P5,1))+SUM(LARGE(C5:P5,2))+SUM(LARGE(C5:P5,3))+SUM(LARGE(C5:P5,4))+SUM(LARGE(C5:P5,5))+SUM(LARGE(C5:P5,6))+SUM(LARGE(C5:P5,7))+SUM(LARGE(C5:P5,8))</f>
        <v>-13</v>
      </c>
      <c r="R5" s="9"/>
      <c r="S5" s="9"/>
    </row>
    <row r="6" spans="1:19" x14ac:dyDescent="0.3">
      <c r="B6" s="2" t="s">
        <v>15</v>
      </c>
      <c r="C6" s="2">
        <f t="shared" si="0"/>
        <v>-5</v>
      </c>
      <c r="D6" s="2">
        <f>I54</f>
        <v>3</v>
      </c>
      <c r="E6" s="2">
        <f>I68</f>
        <v>-2</v>
      </c>
      <c r="F6" s="2">
        <f>I79</f>
        <v>7</v>
      </c>
      <c r="G6" s="2">
        <f>I91</f>
        <v>3</v>
      </c>
      <c r="H6" s="2">
        <f>I106</f>
        <v>-4</v>
      </c>
      <c r="I6" s="2">
        <f>I122</f>
        <v>1</v>
      </c>
      <c r="J6" s="2">
        <f>I134</f>
        <v>-3</v>
      </c>
      <c r="K6" s="2"/>
      <c r="L6" s="2"/>
      <c r="M6" s="2"/>
      <c r="N6" s="2"/>
      <c r="O6" s="2"/>
      <c r="P6" s="2"/>
      <c r="Q6" s="27">
        <f t="shared" ref="Q6:Q34" si="1">SUM(LARGE(C6:P6,1))+SUM(LARGE(C6:P6,2))+SUM(LARGE(C6:P6,3))+SUM(LARGE(C6:P6,4))+SUM(LARGE(C6:P6,5))+SUM(LARGE(C6:P6,6))+SUM(LARGE(C6:P6,7))+SUM(LARGE(C6:P6,8))</f>
        <v>0</v>
      </c>
      <c r="R6" s="9"/>
      <c r="S6" s="9"/>
    </row>
    <row r="7" spans="1:19" x14ac:dyDescent="0.3">
      <c r="B7" s="2" t="s">
        <v>35</v>
      </c>
      <c r="C7" s="2">
        <f t="shared" si="0"/>
        <v>-2</v>
      </c>
      <c r="D7" s="2">
        <f>I55</f>
        <v>3</v>
      </c>
      <c r="E7" s="2"/>
      <c r="F7" s="2">
        <f>I89</f>
        <v>1</v>
      </c>
      <c r="G7" s="2">
        <f>I97</f>
        <v>-6</v>
      </c>
      <c r="H7" s="2">
        <f>I111</f>
        <v>-2</v>
      </c>
      <c r="I7" s="2">
        <f>I127</f>
        <v>-4</v>
      </c>
      <c r="J7" s="2">
        <f>I139</f>
        <v>-5</v>
      </c>
      <c r="K7" s="2"/>
      <c r="L7" s="2"/>
      <c r="M7" s="2"/>
      <c r="N7" s="2"/>
      <c r="O7" s="23"/>
      <c r="P7" s="2"/>
      <c r="Q7" s="27" t="e">
        <f t="shared" si="1"/>
        <v>#NUM!</v>
      </c>
      <c r="R7" s="9">
        <f t="shared" ref="R7:R25" si="2">SUM(C7:P7)</f>
        <v>-15</v>
      </c>
      <c r="S7" s="9"/>
    </row>
    <row r="8" spans="1:19" x14ac:dyDescent="0.3">
      <c r="B8" s="2" t="s">
        <v>12</v>
      </c>
      <c r="C8" s="2">
        <f t="shared" si="0"/>
        <v>-3</v>
      </c>
      <c r="D8" s="2">
        <f>I56</f>
        <v>0</v>
      </c>
      <c r="E8" s="2"/>
      <c r="F8" s="2"/>
      <c r="G8" s="2">
        <f>I98</f>
        <v>5</v>
      </c>
      <c r="H8" s="2">
        <f>I112</f>
        <v>5</v>
      </c>
      <c r="I8" s="2">
        <f>I128</f>
        <v>1</v>
      </c>
      <c r="J8" s="2">
        <f>I140</f>
        <v>-12</v>
      </c>
      <c r="K8" s="2"/>
      <c r="L8" s="2"/>
      <c r="M8" s="2"/>
      <c r="N8" s="2"/>
      <c r="O8" s="23"/>
      <c r="P8" s="2"/>
      <c r="Q8" s="27" t="e">
        <f t="shared" si="1"/>
        <v>#NUM!</v>
      </c>
      <c r="R8" s="9">
        <f t="shared" si="2"/>
        <v>-4</v>
      </c>
      <c r="S8" s="9"/>
    </row>
    <row r="9" spans="1:19" x14ac:dyDescent="0.3">
      <c r="B9" s="2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/>
      <c r="Q9" s="27" t="e">
        <f t="shared" si="1"/>
        <v>#NUM!</v>
      </c>
      <c r="R9" s="9"/>
      <c r="S9" s="9"/>
    </row>
    <row r="10" spans="1:19" x14ac:dyDescent="0.3">
      <c r="A10" s="9"/>
      <c r="B10" s="23" t="s">
        <v>36</v>
      </c>
      <c r="C10" s="2">
        <f>I42</f>
        <v>3</v>
      </c>
      <c r="D10" s="2">
        <f>I57</f>
        <v>7</v>
      </c>
      <c r="E10" s="2">
        <f>I69</f>
        <v>8</v>
      </c>
      <c r="F10" s="2">
        <f>I80</f>
        <v>4</v>
      </c>
      <c r="G10" s="2">
        <f>I92</f>
        <v>4</v>
      </c>
      <c r="H10" s="2">
        <f>I107</f>
        <v>0</v>
      </c>
      <c r="I10" s="2">
        <f>I123</f>
        <v>-1</v>
      </c>
      <c r="J10" s="2">
        <f>I135</f>
        <v>-3</v>
      </c>
      <c r="K10" s="2"/>
      <c r="L10" s="2"/>
      <c r="M10" s="2"/>
      <c r="N10" s="2"/>
      <c r="O10" s="23"/>
      <c r="P10" s="2"/>
      <c r="Q10" s="27">
        <f t="shared" si="1"/>
        <v>22</v>
      </c>
      <c r="R10" s="9"/>
      <c r="S10" s="9"/>
    </row>
    <row r="11" spans="1:19" x14ac:dyDescent="0.3">
      <c r="A11" s="9"/>
      <c r="B11" s="23" t="s">
        <v>37</v>
      </c>
      <c r="C11" s="2">
        <f>I43</f>
        <v>7</v>
      </c>
      <c r="D11" s="2">
        <f>I58</f>
        <v>5</v>
      </c>
      <c r="E11" s="2">
        <f>I70</f>
        <v>5</v>
      </c>
      <c r="F11" s="2">
        <f>I81</f>
        <v>11</v>
      </c>
      <c r="G11" s="2">
        <f>I93</f>
        <v>-1</v>
      </c>
      <c r="H11" s="2">
        <f>I108</f>
        <v>2</v>
      </c>
      <c r="I11" s="2">
        <f>I124</f>
        <v>2</v>
      </c>
      <c r="J11" s="2">
        <f>I136</f>
        <v>-10</v>
      </c>
      <c r="K11" s="2"/>
      <c r="L11" s="2"/>
      <c r="M11" s="2"/>
      <c r="N11" s="2"/>
      <c r="O11" s="23"/>
      <c r="P11" s="2"/>
      <c r="Q11" s="27">
        <f t="shared" si="1"/>
        <v>21</v>
      </c>
      <c r="R11" s="9"/>
      <c r="S11" s="9"/>
    </row>
    <row r="12" spans="1:19" x14ac:dyDescent="0.3">
      <c r="A12" s="9"/>
      <c r="B12" s="23" t="s">
        <v>8</v>
      </c>
      <c r="C12" s="2">
        <f>I44</f>
        <v>10</v>
      </c>
      <c r="D12" s="2">
        <f>I59</f>
        <v>8</v>
      </c>
      <c r="E12" s="2">
        <f>I71</f>
        <v>0</v>
      </c>
      <c r="F12" s="2">
        <f>I82</f>
        <v>-1</v>
      </c>
      <c r="G12" s="2">
        <f>I94</f>
        <v>5</v>
      </c>
      <c r="H12" s="2">
        <f>I109</f>
        <v>-7</v>
      </c>
      <c r="I12" s="2">
        <f>I125</f>
        <v>3</v>
      </c>
      <c r="J12" s="2">
        <f>I137</f>
        <v>-1</v>
      </c>
      <c r="K12" s="2"/>
      <c r="L12" s="2"/>
      <c r="M12" s="2"/>
      <c r="N12" s="2"/>
      <c r="O12" s="23"/>
      <c r="P12" s="2"/>
      <c r="Q12" s="27">
        <f t="shared" si="1"/>
        <v>17</v>
      </c>
      <c r="R12" s="9"/>
      <c r="S12" s="9"/>
    </row>
    <row r="13" spans="1:19" x14ac:dyDescent="0.3">
      <c r="A13" s="9"/>
      <c r="B13" s="23" t="s">
        <v>38</v>
      </c>
      <c r="C13" s="2">
        <f>I45</f>
        <v>-13</v>
      </c>
      <c r="D13" s="2"/>
      <c r="E13" s="2">
        <f>I77</f>
        <v>-4</v>
      </c>
      <c r="F13" s="2">
        <f>I85</f>
        <v>0</v>
      </c>
      <c r="G13" s="2">
        <f>I95</f>
        <v>-13</v>
      </c>
      <c r="H13" s="2">
        <f>I110</f>
        <v>-16</v>
      </c>
      <c r="I13" s="2">
        <f>I126</f>
        <v>-1</v>
      </c>
      <c r="J13" s="2">
        <f>I138</f>
        <v>-9</v>
      </c>
      <c r="K13" s="2"/>
      <c r="L13" s="2"/>
      <c r="M13" s="2"/>
      <c r="N13" s="2"/>
      <c r="O13" s="23"/>
      <c r="P13" s="2"/>
      <c r="Q13" s="27" t="e">
        <f t="shared" si="1"/>
        <v>#NUM!</v>
      </c>
      <c r="R13" s="9">
        <f t="shared" si="2"/>
        <v>-56</v>
      </c>
      <c r="S13" s="29"/>
    </row>
    <row r="14" spans="1:19" x14ac:dyDescent="0.3">
      <c r="A14" s="9"/>
      <c r="B14" s="23" t="s">
        <v>39</v>
      </c>
      <c r="C14" s="2">
        <f>I48</f>
        <v>-5</v>
      </c>
      <c r="D14" s="2">
        <f>I62</f>
        <v>4</v>
      </c>
      <c r="E14" s="2">
        <f>I73</f>
        <v>0</v>
      </c>
      <c r="F14" s="2"/>
      <c r="G14" s="2">
        <f>I99</f>
        <v>1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1"/>
        <v>#NUM!</v>
      </c>
      <c r="R14" s="9">
        <f t="shared" si="2"/>
        <v>0</v>
      </c>
      <c r="S14" s="29"/>
    </row>
    <row r="15" spans="1:19" x14ac:dyDescent="0.3">
      <c r="A15" s="9"/>
      <c r="B15" s="23" t="s">
        <v>40</v>
      </c>
      <c r="C15" s="2">
        <f>I52</f>
        <v>-8</v>
      </c>
      <c r="D15" s="2">
        <f>I66</f>
        <v>-2</v>
      </c>
      <c r="E15" s="2"/>
      <c r="F15" s="2"/>
      <c r="G15" s="2">
        <f>I104</f>
        <v>-11</v>
      </c>
      <c r="H15" s="2">
        <f>I116</f>
        <v>-12</v>
      </c>
      <c r="I15" s="2"/>
      <c r="J15" s="2">
        <f>I142</f>
        <v>-3</v>
      </c>
      <c r="K15" s="2"/>
      <c r="L15" s="2"/>
      <c r="M15" s="2"/>
      <c r="N15" s="2"/>
      <c r="O15" s="23"/>
      <c r="P15" s="2"/>
      <c r="Q15" s="27" t="e">
        <f t="shared" si="1"/>
        <v>#NUM!</v>
      </c>
      <c r="R15" s="9">
        <f t="shared" si="2"/>
        <v>-36</v>
      </c>
      <c r="S15" s="29"/>
    </row>
    <row r="16" spans="1:19" x14ac:dyDescent="0.3">
      <c r="A16" s="9"/>
      <c r="B16" s="23" t="s">
        <v>41</v>
      </c>
      <c r="C16" s="2">
        <f>I47</f>
        <v>11</v>
      </c>
      <c r="D16" s="2">
        <f>I61</f>
        <v>-3</v>
      </c>
      <c r="E16" s="2">
        <f>I72</f>
        <v>-4</v>
      </c>
      <c r="F16" s="2">
        <f>I83</f>
        <v>4</v>
      </c>
      <c r="G16" s="2"/>
      <c r="H16" s="2">
        <f>I117</f>
        <v>-8</v>
      </c>
      <c r="I16" s="2">
        <f>I131</f>
        <v>-5</v>
      </c>
      <c r="J16" s="2">
        <f>I141</f>
        <v>-4</v>
      </c>
      <c r="K16" s="2"/>
      <c r="L16" s="2"/>
      <c r="M16" s="2"/>
      <c r="N16" s="2"/>
      <c r="O16" s="2"/>
      <c r="P16" s="2"/>
      <c r="Q16" s="27" t="e">
        <f t="shared" si="1"/>
        <v>#NUM!</v>
      </c>
      <c r="R16" s="9">
        <f t="shared" si="2"/>
        <v>-9</v>
      </c>
      <c r="S16" s="9"/>
    </row>
    <row r="17" spans="1:19" x14ac:dyDescent="0.3">
      <c r="A17" s="9"/>
      <c r="B17" s="23" t="s">
        <v>42</v>
      </c>
      <c r="C17" s="2">
        <f>I49</f>
        <v>-14</v>
      </c>
      <c r="D17" s="2">
        <f>I63</f>
        <v>-37</v>
      </c>
      <c r="E17" s="2">
        <f>I74</f>
        <v>-10</v>
      </c>
      <c r="F17" s="2">
        <f>I84</f>
        <v>-3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1"/>
        <v>#NUM!</v>
      </c>
      <c r="R17" s="9">
        <f t="shared" si="2"/>
        <v>-64</v>
      </c>
      <c r="S17" s="29"/>
    </row>
    <row r="18" spans="1:19" x14ac:dyDescent="0.3">
      <c r="A18" s="9"/>
      <c r="B18" s="23" t="s">
        <v>43</v>
      </c>
      <c r="C18" s="2">
        <f>I50</f>
        <v>-16</v>
      </c>
      <c r="D18" s="2">
        <f>I64</f>
        <v>-1</v>
      </c>
      <c r="E18" s="2"/>
      <c r="F18" s="2"/>
      <c r="G18" s="2">
        <f>I100</f>
        <v>-14</v>
      </c>
      <c r="H18" s="2">
        <f>I113</f>
        <v>-7</v>
      </c>
      <c r="I18" s="2">
        <f>I129</f>
        <v>5</v>
      </c>
      <c r="J18" s="2"/>
      <c r="K18" s="2"/>
      <c r="L18" s="2"/>
      <c r="M18" s="2"/>
      <c r="N18" s="2"/>
      <c r="O18" s="2"/>
      <c r="P18" s="2"/>
      <c r="Q18" s="27" t="e">
        <f t="shared" si="1"/>
        <v>#NUM!</v>
      </c>
      <c r="R18" s="9">
        <f t="shared" si="2"/>
        <v>-33</v>
      </c>
      <c r="S18" s="9"/>
    </row>
    <row r="19" spans="1:19" x14ac:dyDescent="0.3">
      <c r="A19" s="9"/>
      <c r="B19" s="23" t="s">
        <v>59</v>
      </c>
      <c r="C19" s="2"/>
      <c r="D19" s="2"/>
      <c r="E19" s="2">
        <f>I75</f>
        <v>-6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1"/>
        <v>#NUM!</v>
      </c>
      <c r="R19" s="9"/>
      <c r="S19" s="9"/>
    </row>
    <row r="20" spans="1:19" x14ac:dyDescent="0.3">
      <c r="B20" s="23" t="s">
        <v>60</v>
      </c>
      <c r="C20" s="2"/>
      <c r="D20" s="2"/>
      <c r="E20" s="2">
        <f>I76</f>
        <v>-4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1"/>
        <v>#NUM!</v>
      </c>
      <c r="R20" s="9"/>
      <c r="S20" s="9"/>
    </row>
    <row r="21" spans="1:19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7" t="e">
        <f t="shared" si="1"/>
        <v>#NUM!</v>
      </c>
      <c r="R21" s="9"/>
      <c r="S21" s="9"/>
    </row>
    <row r="22" spans="1:19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7" t="e">
        <f t="shared" si="1"/>
        <v>#NUM!</v>
      </c>
      <c r="R22" s="9"/>
      <c r="S22" s="9"/>
    </row>
    <row r="23" spans="1:19" x14ac:dyDescent="0.3">
      <c r="B23" s="23" t="s">
        <v>52</v>
      </c>
      <c r="C23" s="2">
        <f>I51</f>
        <v>-6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7" t="e">
        <f t="shared" si="1"/>
        <v>#NUM!</v>
      </c>
      <c r="R23" s="9"/>
      <c r="S23" s="9"/>
    </row>
    <row r="24" spans="1:19" x14ac:dyDescent="0.3">
      <c r="B24" s="2" t="s">
        <v>56</v>
      </c>
      <c r="C24" s="2">
        <f>I46</f>
        <v>-52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1"/>
        <v>#NUM!</v>
      </c>
      <c r="R24" s="9"/>
      <c r="S24" s="9"/>
    </row>
    <row r="25" spans="1:19" x14ac:dyDescent="0.3">
      <c r="B25" s="2" t="s">
        <v>57</v>
      </c>
      <c r="C25" s="2"/>
      <c r="D25" s="2">
        <f>I65</f>
        <v>-25</v>
      </c>
      <c r="E25" s="2"/>
      <c r="F25" s="2"/>
      <c r="G25" s="2"/>
      <c r="H25" s="2"/>
      <c r="I25" s="2">
        <f>I132</f>
        <v>-23</v>
      </c>
      <c r="J25" s="2"/>
      <c r="K25" s="2"/>
      <c r="L25" s="2"/>
      <c r="M25" s="2"/>
      <c r="N25" s="2"/>
      <c r="O25" s="2"/>
      <c r="P25" s="2"/>
      <c r="Q25" s="27" t="e">
        <f t="shared" ref="Q25" si="3">SUM(LARGE(C25:P25,1))+SUM(LARGE(C25:P25,2))+SUM(LARGE(C25:P25,3))+SUM(LARGE(C25:P25,4))+SUM(LARGE(C25:P25,5))+SUM(LARGE(C25:P25,6))+SUM(LARGE(C25:P25,7))+SUM(LARGE(C25:P25,8))</f>
        <v>#NUM!</v>
      </c>
      <c r="R25" s="9">
        <f t="shared" si="2"/>
        <v>-48</v>
      </c>
      <c r="S25" s="9"/>
    </row>
    <row r="26" spans="1:19" x14ac:dyDescent="0.3">
      <c r="B26" s="2" t="s">
        <v>58</v>
      </c>
      <c r="C26" s="2"/>
      <c r="D26" s="2">
        <f>I60</f>
        <v>-6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ref="Q26:Q33" si="4">SUM(LARGE(C26:P26,1))+SUM(LARGE(C26:P26,2))+SUM(LARGE(C26:P26,3))+SUM(LARGE(C26:P26,4))+SUM(LARGE(C26:P26,5))+SUM(LARGE(C26:P26,6))+SUM(LARGE(C26:P26,7))+SUM(LARGE(C26:P26,8))</f>
        <v>#NUM!</v>
      </c>
      <c r="R26" s="9"/>
      <c r="S26" s="9"/>
    </row>
    <row r="27" spans="1:19" x14ac:dyDescent="0.3">
      <c r="B27" s="2" t="s">
        <v>62</v>
      </c>
      <c r="C27" s="2"/>
      <c r="D27" s="2"/>
      <c r="E27" s="2"/>
      <c r="F27" s="2">
        <f>I86</f>
        <v>5</v>
      </c>
      <c r="G27" s="2">
        <f>I103</f>
        <v>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4"/>
        <v>#NUM!</v>
      </c>
      <c r="R27" s="9">
        <f t="shared" ref="R26:R34" si="5">SUM(C27:P27)</f>
        <v>10</v>
      </c>
      <c r="S27" s="9"/>
    </row>
    <row r="28" spans="1:19" x14ac:dyDescent="0.3">
      <c r="B28" s="2" t="s">
        <v>63</v>
      </c>
      <c r="C28" s="2"/>
      <c r="D28" s="2"/>
      <c r="E28" s="2"/>
      <c r="F28" s="2">
        <f>I87</f>
        <v>0</v>
      </c>
      <c r="G28" s="2">
        <f>I96</f>
        <v>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4"/>
        <v>#NUM!</v>
      </c>
      <c r="R28" s="9">
        <f t="shared" si="5"/>
        <v>1</v>
      </c>
      <c r="S28" s="9"/>
    </row>
    <row r="29" spans="1:19" x14ac:dyDescent="0.3">
      <c r="B29" s="2" t="s">
        <v>64</v>
      </c>
      <c r="C29" s="2"/>
      <c r="D29" s="2"/>
      <c r="E29" s="2"/>
      <c r="F29" s="2">
        <f>I88</f>
        <v>-8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4"/>
        <v>#NUM!</v>
      </c>
      <c r="R29" s="9"/>
      <c r="S29" s="9"/>
    </row>
    <row r="30" spans="1:19" x14ac:dyDescent="0.3">
      <c r="B30" s="2" t="s">
        <v>69</v>
      </c>
      <c r="C30" s="2"/>
      <c r="D30" s="2"/>
      <c r="E30" s="2"/>
      <c r="F30" s="2"/>
      <c r="G30" s="2">
        <f>I101</f>
        <v>3</v>
      </c>
      <c r="H30" s="51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4"/>
        <v>#NUM!</v>
      </c>
      <c r="R30" s="9"/>
      <c r="S30" s="9"/>
    </row>
    <row r="31" spans="1:19" x14ac:dyDescent="0.3">
      <c r="A31" t="s">
        <v>72</v>
      </c>
      <c r="B31" s="2" t="s">
        <v>71</v>
      </c>
      <c r="C31" s="2"/>
      <c r="D31" s="2"/>
      <c r="E31" s="2"/>
      <c r="F31" s="2"/>
      <c r="G31" s="2"/>
      <c r="H31" s="2">
        <f>I118</f>
        <v>-1</v>
      </c>
      <c r="I31" s="2"/>
      <c r="J31" s="2">
        <f>I143</f>
        <v>0</v>
      </c>
      <c r="K31" s="2"/>
      <c r="L31" s="2"/>
      <c r="M31" s="2"/>
      <c r="N31" s="2"/>
      <c r="O31" s="2"/>
      <c r="P31" s="2"/>
      <c r="Q31" s="27" t="e">
        <f t="shared" si="4"/>
        <v>#NUM!</v>
      </c>
      <c r="R31" s="9">
        <f t="shared" si="5"/>
        <v>-1</v>
      </c>
      <c r="S31" s="9"/>
    </row>
    <row r="32" spans="1:19" x14ac:dyDescent="0.3">
      <c r="A32" t="s">
        <v>73</v>
      </c>
      <c r="B32" s="2" t="s">
        <v>71</v>
      </c>
      <c r="C32" s="2"/>
      <c r="D32" s="2"/>
      <c r="E32" s="2"/>
      <c r="F32" s="2"/>
      <c r="G32" s="2"/>
      <c r="H32" s="2">
        <f>I119</f>
        <v>-11</v>
      </c>
      <c r="I32" s="2"/>
      <c r="J32" s="2">
        <f>I144</f>
        <v>-3</v>
      </c>
      <c r="K32" s="2"/>
      <c r="L32" s="2"/>
      <c r="M32" s="2"/>
      <c r="N32" s="2"/>
      <c r="O32" s="2"/>
      <c r="P32" s="2"/>
      <c r="Q32" s="27" t="e">
        <f t="shared" si="4"/>
        <v>#NUM!</v>
      </c>
      <c r="R32" s="9">
        <f t="shared" si="5"/>
        <v>-14</v>
      </c>
      <c r="S32" s="9"/>
    </row>
    <row r="33" spans="1:19" x14ac:dyDescent="0.3">
      <c r="B33" s="2" t="s">
        <v>44</v>
      </c>
      <c r="C33" s="2"/>
      <c r="D33" s="2"/>
      <c r="E33" s="2"/>
      <c r="F33" s="2"/>
      <c r="G33" s="2"/>
      <c r="H33" s="2">
        <f>I120</f>
        <v>-32</v>
      </c>
      <c r="I33" s="2"/>
      <c r="J33" s="2"/>
      <c r="K33" s="2"/>
      <c r="L33" s="2"/>
      <c r="M33" s="2"/>
      <c r="N33" s="2"/>
      <c r="O33" s="2"/>
      <c r="P33" s="2"/>
      <c r="Q33" s="27" t="e">
        <f t="shared" si="4"/>
        <v>#NUM!</v>
      </c>
      <c r="R33" s="9"/>
      <c r="S33" s="9"/>
    </row>
    <row r="34" spans="1:19" x14ac:dyDescent="0.3">
      <c r="B34" s="23" t="s">
        <v>70</v>
      </c>
      <c r="C34" s="2"/>
      <c r="D34" s="2"/>
      <c r="E34" s="2"/>
      <c r="F34" s="2"/>
      <c r="G34" s="2">
        <f>I102</f>
        <v>-30</v>
      </c>
      <c r="H34" s="2">
        <f>I115</f>
        <v>-20</v>
      </c>
      <c r="I34" s="2">
        <f>I130</f>
        <v>-8</v>
      </c>
      <c r="J34" s="2"/>
      <c r="K34" s="2"/>
      <c r="L34" s="2"/>
      <c r="M34" s="2"/>
      <c r="N34" s="2"/>
      <c r="O34" s="2"/>
      <c r="P34" s="2"/>
      <c r="Q34" s="27" t="e">
        <f t="shared" si="1"/>
        <v>#NUM!</v>
      </c>
      <c r="R34" s="9">
        <f t="shared" si="5"/>
        <v>-58</v>
      </c>
      <c r="S34" s="9"/>
    </row>
    <row r="35" spans="1:19" x14ac:dyDescent="0.3">
      <c r="B35" s="17"/>
      <c r="M35" s="9"/>
      <c r="N35" s="9"/>
      <c r="O35" s="9"/>
      <c r="P35" s="9"/>
      <c r="Q35" s="9"/>
      <c r="R35" s="9"/>
      <c r="S35" s="9"/>
    </row>
    <row r="36" spans="1:19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19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19" x14ac:dyDescent="0.3">
      <c r="B38" s="3" t="s">
        <v>14</v>
      </c>
      <c r="C38" s="4">
        <v>43436</v>
      </c>
      <c r="D38" s="4" t="s">
        <v>22</v>
      </c>
      <c r="E38" s="5">
        <v>8.5</v>
      </c>
      <c r="F38" s="5">
        <v>77</v>
      </c>
      <c r="G38" s="5">
        <v>72</v>
      </c>
      <c r="H38" s="5">
        <f t="shared" ref="H38:H54" si="6">F38-ROUND(E38,0)</f>
        <v>68</v>
      </c>
      <c r="I38" s="5">
        <f t="shared" ref="I38:I54" si="7">G38-H38</f>
        <v>4</v>
      </c>
      <c r="J38" s="6">
        <f t="shared" ref="J38:J54" si="8">IF(I38&gt;0, E38-I38*0.3, IF(I38&lt;-3, E38+0.1, E38))</f>
        <v>7.3</v>
      </c>
    </row>
    <row r="39" spans="1:19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6"/>
        <v>77</v>
      </c>
      <c r="I39" s="9">
        <f t="shared" si="7"/>
        <v>-5</v>
      </c>
      <c r="J39" s="10">
        <f t="shared" si="8"/>
        <v>5.6999999999999993</v>
      </c>
    </row>
    <row r="40" spans="1:19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ref="H40:H42" si="9">F40-ROUND(E40,0)</f>
        <v>74</v>
      </c>
      <c r="I40" s="9">
        <f t="shared" ref="I40:I42" si="10">G40-H40</f>
        <v>-2</v>
      </c>
      <c r="J40" s="40">
        <f t="shared" ref="J40:J42" si="11">IF(I40&gt;0, E40-I40*0.3, IF(I40&lt;-3, E40+0.1, E40))</f>
        <v>4.3</v>
      </c>
    </row>
    <row r="41" spans="1:19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9"/>
        <v>75</v>
      </c>
      <c r="I41" s="9">
        <f t="shared" si="10"/>
        <v>-3</v>
      </c>
      <c r="J41" s="40">
        <f t="shared" si="11"/>
        <v>15.5</v>
      </c>
    </row>
    <row r="42" spans="1:19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9"/>
        <v>69</v>
      </c>
      <c r="I42" s="9">
        <f t="shared" si="10"/>
        <v>3</v>
      </c>
      <c r="J42" s="40">
        <f t="shared" si="11"/>
        <v>7.1999999999999993</v>
      </c>
    </row>
    <row r="43" spans="1:19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6"/>
        <v>65</v>
      </c>
      <c r="I43" s="9">
        <f t="shared" si="7"/>
        <v>7</v>
      </c>
      <c r="J43" s="10">
        <f t="shared" si="8"/>
        <v>15.500000000000002</v>
      </c>
    </row>
    <row r="44" spans="1:19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ref="H44:H49" si="12">F44-ROUND(E44,0)</f>
        <v>62</v>
      </c>
      <c r="I44" s="9">
        <f t="shared" ref="I44:I49" si="13">G44-H44</f>
        <v>10</v>
      </c>
      <c r="J44" s="40">
        <f t="shared" ref="J44:J49" si="14">IF(I44&gt;0, E44-I44*0.3, IF(I44&lt;-3, E44+0.1, E44))</f>
        <v>8.9</v>
      </c>
    </row>
    <row r="45" spans="1:19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12"/>
        <v>85</v>
      </c>
      <c r="I45" s="9">
        <f t="shared" si="13"/>
        <v>-13</v>
      </c>
      <c r="J45" s="40">
        <f t="shared" si="14"/>
        <v>12.1</v>
      </c>
    </row>
    <row r="46" spans="1:19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12"/>
        <v>124</v>
      </c>
      <c r="I46" s="9">
        <f t="shared" si="13"/>
        <v>-52</v>
      </c>
      <c r="J46" s="47">
        <v>36</v>
      </c>
      <c r="L46" t="s">
        <v>74</v>
      </c>
    </row>
    <row r="47" spans="1:19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12"/>
        <v>61</v>
      </c>
      <c r="I47" s="9">
        <f t="shared" si="13"/>
        <v>11</v>
      </c>
      <c r="J47" s="40">
        <f t="shared" si="14"/>
        <v>8.1000000000000014</v>
      </c>
    </row>
    <row r="48" spans="1:19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12"/>
        <v>77</v>
      </c>
      <c r="I48" s="9">
        <f t="shared" si="13"/>
        <v>-5</v>
      </c>
      <c r="J48" s="40">
        <f t="shared" si="14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12"/>
        <v>86</v>
      </c>
      <c r="I49" s="9">
        <f t="shared" si="13"/>
        <v>-14</v>
      </c>
      <c r="J49" s="40">
        <f t="shared" si="14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ref="H50:H51" si="15">F50-ROUND(E50,0)</f>
        <v>88</v>
      </c>
      <c r="I50" s="9">
        <f t="shared" ref="I50:I51" si="16">G50-H50</f>
        <v>-16</v>
      </c>
      <c r="J50" s="40">
        <f t="shared" ref="J50:J51" si="17">IF(I50&gt;0, E50-I50*0.3, IF(I50&lt;-3, E50+0.1, E50))</f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5"/>
        <v>78</v>
      </c>
      <c r="I51" s="9">
        <f t="shared" si="16"/>
        <v>-6</v>
      </c>
      <c r="J51" s="40">
        <f t="shared" si="17"/>
        <v>10.5</v>
      </c>
    </row>
    <row r="52" spans="2:10" x14ac:dyDescent="0.3">
      <c r="B52" s="11" t="s">
        <v>40</v>
      </c>
      <c r="C52" s="12">
        <v>43436</v>
      </c>
      <c r="D52" s="12" t="s">
        <v>22</v>
      </c>
      <c r="E52" s="13">
        <v>13.5</v>
      </c>
      <c r="F52" s="13">
        <v>94</v>
      </c>
      <c r="G52" s="13">
        <v>72</v>
      </c>
      <c r="H52" s="13">
        <f t="shared" si="6"/>
        <v>80</v>
      </c>
      <c r="I52" s="13">
        <f t="shared" si="7"/>
        <v>-8</v>
      </c>
      <c r="J52" s="14">
        <f t="shared" si="8"/>
        <v>13.6</v>
      </c>
    </row>
    <row r="53" spans="2:10" x14ac:dyDescent="0.3">
      <c r="B53" s="3" t="s">
        <v>14</v>
      </c>
      <c r="C53" s="4">
        <f>D3</f>
        <v>43443</v>
      </c>
      <c r="D53" s="16" t="s">
        <v>16</v>
      </c>
      <c r="E53" s="5">
        <f>J38</f>
        <v>7.3</v>
      </c>
      <c r="F53" s="5">
        <v>76</v>
      </c>
      <c r="G53" s="5">
        <v>72</v>
      </c>
      <c r="H53" s="5">
        <f t="shared" si="6"/>
        <v>69</v>
      </c>
      <c r="I53" s="5">
        <f t="shared" si="7"/>
        <v>3</v>
      </c>
      <c r="J53" s="6">
        <f t="shared" si="8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6"/>
        <v>69</v>
      </c>
      <c r="I54" s="9">
        <f t="shared" si="7"/>
        <v>3</v>
      </c>
      <c r="J54" s="10">
        <f t="shared" si="8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8">J40</f>
        <v>4.3</v>
      </c>
      <c r="F55" s="29">
        <v>73</v>
      </c>
      <c r="G55" s="9">
        <v>72</v>
      </c>
      <c r="H55" s="9">
        <f t="shared" ref="H55:H58" si="19">F55-ROUND(E55,0)</f>
        <v>69</v>
      </c>
      <c r="I55" s="9">
        <f t="shared" ref="I55:I58" si="20">G55-H55</f>
        <v>3</v>
      </c>
      <c r="J55" s="40">
        <f t="shared" ref="J55:J58" si="21">IF(I55&gt;0, E55-I55*0.3, IF(I55&lt;-3, E55+0.1, E55))</f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8"/>
        <v>15.5</v>
      </c>
      <c r="F56" s="29">
        <v>88</v>
      </c>
      <c r="G56" s="9">
        <v>72</v>
      </c>
      <c r="H56" s="9">
        <f t="shared" si="19"/>
        <v>72</v>
      </c>
      <c r="I56" s="9">
        <f t="shared" si="20"/>
        <v>0</v>
      </c>
      <c r="J56" s="40">
        <f t="shared" si="21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8"/>
        <v>7.1999999999999993</v>
      </c>
      <c r="F57" s="29">
        <v>72</v>
      </c>
      <c r="G57" s="9">
        <v>72</v>
      </c>
      <c r="H57" s="9">
        <f t="shared" si="19"/>
        <v>65</v>
      </c>
      <c r="I57" s="9">
        <f t="shared" si="20"/>
        <v>7</v>
      </c>
      <c r="J57" s="40">
        <f t="shared" si="21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8"/>
        <v>15.500000000000002</v>
      </c>
      <c r="F58" s="29">
        <v>83</v>
      </c>
      <c r="G58" s="9">
        <v>72</v>
      </c>
      <c r="H58" s="9">
        <f t="shared" si="19"/>
        <v>67</v>
      </c>
      <c r="I58" s="9">
        <f t="shared" si="20"/>
        <v>5</v>
      </c>
      <c r="J58" s="40">
        <f t="shared" si="21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8"/>
        <v>8.9</v>
      </c>
      <c r="F59" s="29">
        <v>73</v>
      </c>
      <c r="G59" s="9">
        <v>72</v>
      </c>
      <c r="H59" s="9">
        <f t="shared" ref="H59:H66" si="22">F59-ROUND(E59,0)</f>
        <v>64</v>
      </c>
      <c r="I59" s="9">
        <f t="shared" ref="I59:I66" si="23">G59-H59</f>
        <v>8</v>
      </c>
      <c r="J59" s="40">
        <f t="shared" ref="J59:J66" si="24">IF(I59&gt;0, E59-I59*0.3, IF(I59&lt;-3, E59+0.1, E59))</f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22"/>
        <v>78</v>
      </c>
      <c r="I60" s="9">
        <f t="shared" si="23"/>
        <v>-6</v>
      </c>
      <c r="J60" s="40">
        <f t="shared" si="24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22"/>
        <v>75</v>
      </c>
      <c r="I61" s="9">
        <f t="shared" si="23"/>
        <v>-3</v>
      </c>
      <c r="J61" s="40">
        <f t="shared" si="24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22"/>
        <v>68</v>
      </c>
      <c r="I62" s="9">
        <f t="shared" si="23"/>
        <v>4</v>
      </c>
      <c r="J62" s="40">
        <f t="shared" si="24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22"/>
        <v>109</v>
      </c>
      <c r="I63" s="9">
        <f t="shared" si="23"/>
        <v>-37</v>
      </c>
      <c r="J63" s="40">
        <f t="shared" si="24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22"/>
        <v>73</v>
      </c>
      <c r="I64" s="9">
        <f t="shared" si="23"/>
        <v>-1</v>
      </c>
      <c r="J64" s="40">
        <f t="shared" si="24"/>
        <v>22.3</v>
      </c>
    </row>
    <row r="65" spans="2:12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22"/>
        <v>97</v>
      </c>
      <c r="I65" s="9">
        <f t="shared" si="23"/>
        <v>-25</v>
      </c>
      <c r="J65" s="40">
        <v>36</v>
      </c>
      <c r="L65" t="s">
        <v>74</v>
      </c>
    </row>
    <row r="66" spans="2:12" x14ac:dyDescent="0.3">
      <c r="B66" s="7" t="s">
        <v>40</v>
      </c>
      <c r="C66" s="8">
        <v>43443</v>
      </c>
      <c r="D66" s="15" t="s">
        <v>16</v>
      </c>
      <c r="E66" s="9">
        <f t="shared" ref="E66:E68" si="25">J52</f>
        <v>13.6</v>
      </c>
      <c r="F66" s="29">
        <v>88</v>
      </c>
      <c r="G66" s="9">
        <v>72</v>
      </c>
      <c r="H66" s="9">
        <f t="shared" si="22"/>
        <v>74</v>
      </c>
      <c r="I66" s="9">
        <f t="shared" si="23"/>
        <v>-2</v>
      </c>
      <c r="J66" s="40">
        <f t="shared" si="24"/>
        <v>13.6</v>
      </c>
    </row>
    <row r="67" spans="2:12" x14ac:dyDescent="0.3">
      <c r="B67" s="3" t="s">
        <v>14</v>
      </c>
      <c r="C67" s="4">
        <f>E3</f>
        <v>43450</v>
      </c>
      <c r="D67" s="16" t="s">
        <v>17</v>
      </c>
      <c r="E67" s="5">
        <f t="shared" si="25"/>
        <v>6.4</v>
      </c>
      <c r="F67" s="18">
        <v>85</v>
      </c>
      <c r="G67" s="5">
        <v>72</v>
      </c>
      <c r="H67" s="5">
        <f t="shared" ref="H67:H91" si="26">F67-ROUND(E67,0)</f>
        <v>79</v>
      </c>
      <c r="I67" s="5">
        <f t="shared" ref="I67:I91" si="27">G67-H67</f>
        <v>-7</v>
      </c>
      <c r="J67" s="6">
        <f t="shared" ref="J67:J91" si="28">IF(I67&gt;0, E67-I67*0.3, IF(I67&lt;-3, E67+0.1, E67))</f>
        <v>6.5</v>
      </c>
      <c r="K67" s="9"/>
    </row>
    <row r="68" spans="2:12" x14ac:dyDescent="0.3">
      <c r="B68" s="7" t="s">
        <v>15</v>
      </c>
      <c r="C68" s="8">
        <v>43450</v>
      </c>
      <c r="D68" s="15" t="s">
        <v>17</v>
      </c>
      <c r="E68" s="29">
        <f t="shared" si="25"/>
        <v>4.7999999999999989</v>
      </c>
      <c r="F68" s="29">
        <v>79</v>
      </c>
      <c r="G68" s="9">
        <v>72</v>
      </c>
      <c r="H68" s="9">
        <f t="shared" si="26"/>
        <v>74</v>
      </c>
      <c r="I68" s="9">
        <f t="shared" si="27"/>
        <v>-2</v>
      </c>
      <c r="J68" s="10">
        <f t="shared" si="28"/>
        <v>4.7999999999999989</v>
      </c>
      <c r="K68" s="9"/>
    </row>
    <row r="69" spans="2:12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ref="H69:H75" si="29">F69-ROUND(E69,0)</f>
        <v>64</v>
      </c>
      <c r="I69" s="9">
        <f t="shared" ref="I69:I75" si="30">G69-H69</f>
        <v>8</v>
      </c>
      <c r="J69" s="40">
        <f t="shared" ref="J69:J75" si="31">IF(I69&gt;0, E69-I69*0.3, IF(I69&lt;-3, E69+0.1, E69))</f>
        <v>2.6999999999999997</v>
      </c>
      <c r="K69" s="9"/>
    </row>
    <row r="70" spans="2:12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29"/>
        <v>67</v>
      </c>
      <c r="I70" s="9">
        <f t="shared" si="30"/>
        <v>5</v>
      </c>
      <c r="J70" s="40">
        <f t="shared" si="31"/>
        <v>12.500000000000002</v>
      </c>
      <c r="K70" s="9"/>
    </row>
    <row r="71" spans="2:12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29"/>
        <v>72</v>
      </c>
      <c r="I71" s="9">
        <f t="shared" si="30"/>
        <v>0</v>
      </c>
      <c r="J71" s="40">
        <f t="shared" si="31"/>
        <v>6.5</v>
      </c>
      <c r="K71" s="9"/>
    </row>
    <row r="72" spans="2:12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29"/>
        <v>76</v>
      </c>
      <c r="I72" s="9">
        <f t="shared" si="30"/>
        <v>-4</v>
      </c>
      <c r="J72" s="40">
        <f t="shared" si="31"/>
        <v>8.2000000000000011</v>
      </c>
      <c r="K72" s="9"/>
    </row>
    <row r="73" spans="2:12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29"/>
        <v>72</v>
      </c>
      <c r="I73" s="9">
        <f t="shared" si="30"/>
        <v>0</v>
      </c>
      <c r="J73" s="40">
        <f t="shared" si="31"/>
        <v>12.5</v>
      </c>
      <c r="K73" s="9"/>
    </row>
    <row r="74" spans="2:12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29"/>
        <v>82</v>
      </c>
      <c r="I74" s="9">
        <f t="shared" si="30"/>
        <v>-10</v>
      </c>
      <c r="J74" s="40">
        <f t="shared" si="31"/>
        <v>22.700000000000003</v>
      </c>
      <c r="K74" s="9"/>
    </row>
    <row r="75" spans="2:12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29"/>
        <v>78</v>
      </c>
      <c r="I75" s="9">
        <f t="shared" si="30"/>
        <v>-6</v>
      </c>
      <c r="J75" s="40">
        <f t="shared" si="31"/>
        <v>5.1999999999999993</v>
      </c>
      <c r="K75" s="9"/>
    </row>
    <row r="76" spans="2:12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ref="H76:H77" si="32">F76-ROUND(E76,0)</f>
        <v>76</v>
      </c>
      <c r="I76" s="9">
        <f t="shared" ref="I76:I77" si="33">G76-H76</f>
        <v>-4</v>
      </c>
      <c r="J76" s="40">
        <f t="shared" ref="J76:J77" si="34">IF(I76&gt;0, E76-I76*0.3, IF(I76&lt;-3, E76+0.1, E76))</f>
        <v>12.2</v>
      </c>
      <c r="K76" s="9"/>
    </row>
    <row r="77" spans="2:12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32"/>
        <v>76</v>
      </c>
      <c r="I77" s="34">
        <f t="shared" si="33"/>
        <v>-4</v>
      </c>
      <c r="J77" s="41">
        <f t="shared" si="34"/>
        <v>12.2</v>
      </c>
      <c r="K77" s="9"/>
    </row>
    <row r="78" spans="2:12" x14ac:dyDescent="0.3">
      <c r="B78" s="7" t="s">
        <v>14</v>
      </c>
      <c r="C78" s="8">
        <v>43464</v>
      </c>
      <c r="D78" s="15" t="s">
        <v>26</v>
      </c>
      <c r="E78" s="9">
        <f t="shared" ref="E78:E83" si="35">J67</f>
        <v>6.5</v>
      </c>
      <c r="F78" s="29">
        <v>73</v>
      </c>
      <c r="G78" s="9">
        <v>71</v>
      </c>
      <c r="H78" s="9">
        <f t="shared" ref="H78:H81" si="36">F78-ROUND(E78,0)</f>
        <v>66</v>
      </c>
      <c r="I78" s="9">
        <f t="shared" ref="I78:I81" si="37">G78-H78</f>
        <v>5</v>
      </c>
      <c r="J78" s="40">
        <f t="shared" ref="J78:J81" si="38">IF(I78&gt;0, E78-I78*0.3, IF(I78&lt;-3, E78+0.1, E78))</f>
        <v>5</v>
      </c>
      <c r="K78" s="9"/>
    </row>
    <row r="79" spans="2:12" x14ac:dyDescent="0.3">
      <c r="B79" s="7" t="s">
        <v>15</v>
      </c>
      <c r="C79" s="8">
        <v>43464</v>
      </c>
      <c r="D79" s="15" t="s">
        <v>26</v>
      </c>
      <c r="E79" s="9">
        <f t="shared" si="35"/>
        <v>4.7999999999999989</v>
      </c>
      <c r="F79" s="29">
        <v>69</v>
      </c>
      <c r="G79" s="9">
        <v>71</v>
      </c>
      <c r="H79" s="9">
        <f t="shared" si="36"/>
        <v>64</v>
      </c>
      <c r="I79" s="9">
        <f t="shared" si="37"/>
        <v>7</v>
      </c>
      <c r="J79" s="40">
        <f t="shared" si="38"/>
        <v>2.6999999999999988</v>
      </c>
      <c r="K79" s="9"/>
    </row>
    <row r="80" spans="2:12" x14ac:dyDescent="0.3">
      <c r="B80" s="7" t="s">
        <v>36</v>
      </c>
      <c r="C80" s="8">
        <v>43464</v>
      </c>
      <c r="D80" s="15" t="s">
        <v>26</v>
      </c>
      <c r="E80" s="9">
        <f t="shared" si="35"/>
        <v>2.6999999999999997</v>
      </c>
      <c r="F80" s="29">
        <v>70</v>
      </c>
      <c r="G80" s="9">
        <v>71</v>
      </c>
      <c r="H80" s="9">
        <f t="shared" si="36"/>
        <v>67</v>
      </c>
      <c r="I80" s="9">
        <f t="shared" si="37"/>
        <v>4</v>
      </c>
      <c r="J80" s="40">
        <f t="shared" si="38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35"/>
        <v>12.500000000000002</v>
      </c>
      <c r="F81" s="29">
        <v>73</v>
      </c>
      <c r="G81" s="9">
        <v>71</v>
      </c>
      <c r="H81" s="9">
        <f t="shared" si="36"/>
        <v>60</v>
      </c>
      <c r="I81" s="9">
        <f t="shared" si="37"/>
        <v>11</v>
      </c>
      <c r="J81" s="40">
        <f t="shared" si="38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35"/>
        <v>6.5</v>
      </c>
      <c r="F82" s="29">
        <v>79</v>
      </c>
      <c r="G82" s="9">
        <v>71</v>
      </c>
      <c r="H82" s="9">
        <f t="shared" ref="H82:H89" si="39">F82-ROUND(E82,0)</f>
        <v>72</v>
      </c>
      <c r="I82" s="9">
        <f t="shared" ref="I82:I89" si="40">G82-H82</f>
        <v>-1</v>
      </c>
      <c r="J82" s="40">
        <f t="shared" ref="J82:J89" si="41">IF(I82&gt;0, E82-I82*0.3, IF(I82&lt;-3, E82+0.1, E82))</f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35"/>
        <v>8.2000000000000011</v>
      </c>
      <c r="F83" s="29">
        <v>75</v>
      </c>
      <c r="G83" s="9">
        <v>71</v>
      </c>
      <c r="H83" s="9">
        <f t="shared" si="39"/>
        <v>67</v>
      </c>
      <c r="I83" s="9">
        <f t="shared" si="40"/>
        <v>4</v>
      </c>
      <c r="J83" s="40">
        <f t="shared" si="41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39"/>
        <v>74</v>
      </c>
      <c r="I84" s="9">
        <f t="shared" si="40"/>
        <v>-3</v>
      </c>
      <c r="J84" s="40">
        <f t="shared" si="41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39"/>
        <v>71</v>
      </c>
      <c r="I85" s="9">
        <f t="shared" si="40"/>
        <v>0</v>
      </c>
      <c r="J85" s="40">
        <f t="shared" si="41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39"/>
        <v>66</v>
      </c>
      <c r="I86" s="9">
        <f t="shared" si="40"/>
        <v>5</v>
      </c>
      <c r="J86" s="40">
        <f t="shared" si="41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39"/>
        <v>71</v>
      </c>
      <c r="I87" s="9">
        <f t="shared" si="40"/>
        <v>0</v>
      </c>
      <c r="J87" s="40">
        <f t="shared" si="41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39"/>
        <v>79</v>
      </c>
      <c r="I88" s="9">
        <f t="shared" si="40"/>
        <v>-8</v>
      </c>
      <c r="J88" s="40">
        <f t="shared" si="41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39"/>
        <v>70</v>
      </c>
      <c r="I89" s="9">
        <f t="shared" si="40"/>
        <v>1</v>
      </c>
      <c r="J89" s="40">
        <f t="shared" si="41"/>
        <v>3.1</v>
      </c>
      <c r="K89" s="9"/>
    </row>
    <row r="90" spans="2:11" x14ac:dyDescent="0.3">
      <c r="B90" s="20" t="s">
        <v>14</v>
      </c>
      <c r="C90" s="4">
        <v>43471</v>
      </c>
      <c r="D90" s="5" t="s">
        <v>33</v>
      </c>
      <c r="E90" s="18">
        <f>J78</f>
        <v>5</v>
      </c>
      <c r="F90" s="18">
        <v>79</v>
      </c>
      <c r="G90" s="5">
        <v>72</v>
      </c>
      <c r="H90" s="5">
        <f t="shared" si="26"/>
        <v>74</v>
      </c>
      <c r="I90" s="5">
        <f t="shared" si="27"/>
        <v>-2</v>
      </c>
      <c r="J90" s="6">
        <f t="shared" si="28"/>
        <v>5</v>
      </c>
      <c r="K90" s="9"/>
    </row>
    <row r="91" spans="2:11" x14ac:dyDescent="0.3">
      <c r="B91" s="19" t="s">
        <v>15</v>
      </c>
      <c r="C91" s="8">
        <v>43471</v>
      </c>
      <c r="D91" s="15" t="s">
        <v>33</v>
      </c>
      <c r="E91" s="17">
        <f>J79</f>
        <v>2.6999999999999988</v>
      </c>
      <c r="F91" s="29">
        <v>72</v>
      </c>
      <c r="G91" s="9">
        <v>72</v>
      </c>
      <c r="H91" s="9">
        <f t="shared" si="26"/>
        <v>69</v>
      </c>
      <c r="I91" s="9">
        <f t="shared" si="27"/>
        <v>3</v>
      </c>
      <c r="J91" s="10">
        <f t="shared" si="28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ref="H92:H104" si="42">F92-ROUND(E92,0)</f>
        <v>68</v>
      </c>
      <c r="I92" s="9">
        <f t="shared" ref="I92:I104" si="43">G92-H92</f>
        <v>4</v>
      </c>
      <c r="J92" s="40">
        <f t="shared" ref="J92:J104" si="44">IF(I92&gt;0, E92-I92*0.3, IF(I92&lt;-3, E92+0.1, E92))</f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42"/>
        <v>73</v>
      </c>
      <c r="I93" s="9">
        <f t="shared" si="43"/>
        <v>-1</v>
      </c>
      <c r="J93" s="40">
        <f t="shared" si="44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42"/>
        <v>67</v>
      </c>
      <c r="I94" s="9">
        <f t="shared" si="43"/>
        <v>5</v>
      </c>
      <c r="J94" s="40">
        <f t="shared" si="44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42"/>
        <v>85</v>
      </c>
      <c r="I95" s="9">
        <f t="shared" si="43"/>
        <v>-13</v>
      </c>
      <c r="J95" s="40">
        <f t="shared" si="44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42"/>
        <v>71</v>
      </c>
      <c r="I96" s="9">
        <f t="shared" si="43"/>
        <v>1</v>
      </c>
      <c r="J96" s="40">
        <f t="shared" si="44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42"/>
        <v>78</v>
      </c>
      <c r="I97" s="9">
        <f t="shared" si="43"/>
        <v>-6</v>
      </c>
      <c r="J97" s="40">
        <f t="shared" si="44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42"/>
        <v>67</v>
      </c>
      <c r="I98" s="9">
        <f t="shared" si="43"/>
        <v>5</v>
      </c>
      <c r="J98" s="40">
        <f t="shared" si="44"/>
        <v>14</v>
      </c>
      <c r="K98" s="9"/>
    </row>
    <row r="99" spans="2:11" x14ac:dyDescent="0.3">
      <c r="B99" s="7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42"/>
        <v>71</v>
      </c>
      <c r="I99" s="9">
        <f t="shared" si="43"/>
        <v>1</v>
      </c>
      <c r="J99" s="40">
        <f t="shared" si="44"/>
        <v>12.2</v>
      </c>
      <c r="K99" s="9"/>
    </row>
    <row r="100" spans="2:11" x14ac:dyDescent="0.3">
      <c r="B100" s="7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si="42"/>
        <v>86</v>
      </c>
      <c r="I100" s="9">
        <f t="shared" si="43"/>
        <v>-14</v>
      </c>
      <c r="J100" s="40">
        <f t="shared" si="44"/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42"/>
        <v>69</v>
      </c>
      <c r="I101" s="9">
        <f t="shared" si="43"/>
        <v>3</v>
      </c>
      <c r="J101" s="40">
        <f t="shared" si="44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42"/>
        <v>102</v>
      </c>
      <c r="I102" s="9">
        <f t="shared" si="43"/>
        <v>-30</v>
      </c>
      <c r="J102" s="40">
        <f t="shared" si="44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42"/>
        <v>67</v>
      </c>
      <c r="I103" s="9">
        <f t="shared" si="43"/>
        <v>5</v>
      </c>
      <c r="J103" s="40">
        <f t="shared" si="44"/>
        <v>6.6999999999999993</v>
      </c>
      <c r="K103" s="9"/>
    </row>
    <row r="104" spans="2:11" x14ac:dyDescent="0.3">
      <c r="B104" s="7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42"/>
        <v>83</v>
      </c>
      <c r="I104" s="9">
        <f t="shared" si="43"/>
        <v>-11</v>
      </c>
      <c r="J104" s="40">
        <f t="shared" si="44"/>
        <v>13.7</v>
      </c>
      <c r="K104" s="9"/>
    </row>
    <row r="105" spans="2:11" x14ac:dyDescent="0.3">
      <c r="B105" s="37" t="s">
        <v>14</v>
      </c>
      <c r="C105" s="4">
        <v>43478</v>
      </c>
      <c r="D105" s="16" t="s">
        <v>19</v>
      </c>
      <c r="E105" s="5">
        <f t="shared" ref="E105:E110" si="45">J90</f>
        <v>5</v>
      </c>
      <c r="F105" s="18">
        <v>89</v>
      </c>
      <c r="G105" s="5">
        <v>72</v>
      </c>
      <c r="H105" s="5">
        <f t="shared" ref="H105:H123" si="46">F105-ROUND(E105,0)</f>
        <v>84</v>
      </c>
      <c r="I105" s="5">
        <f t="shared" ref="I105:I123" si="47">G105-H105</f>
        <v>-12</v>
      </c>
      <c r="J105" s="6">
        <f t="shared" ref="J105:J123" si="48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45"/>
        <v>1.7999999999999989</v>
      </c>
      <c r="F106" s="29">
        <v>78</v>
      </c>
      <c r="G106" s="9">
        <v>72</v>
      </c>
      <c r="H106" s="9">
        <f t="shared" si="46"/>
        <v>76</v>
      </c>
      <c r="I106" s="9">
        <f t="shared" si="47"/>
        <v>-4</v>
      </c>
      <c r="J106" s="10">
        <f t="shared" si="48"/>
        <v>1.899999999999999</v>
      </c>
    </row>
    <row r="107" spans="2:11" x14ac:dyDescent="0.3">
      <c r="B107" s="28" t="s">
        <v>36</v>
      </c>
      <c r="C107" s="8">
        <v>43478</v>
      </c>
      <c r="D107" s="15" t="s">
        <v>19</v>
      </c>
      <c r="E107" s="9">
        <f t="shared" si="45"/>
        <v>0.29999999999999982</v>
      </c>
      <c r="F107" s="29">
        <v>72</v>
      </c>
      <c r="G107" s="9">
        <v>72</v>
      </c>
      <c r="H107" s="9">
        <f t="shared" si="46"/>
        <v>72</v>
      </c>
      <c r="I107" s="9">
        <f t="shared" si="47"/>
        <v>0</v>
      </c>
      <c r="J107" s="10">
        <f t="shared" si="48"/>
        <v>0.29999999999999982</v>
      </c>
    </row>
    <row r="108" spans="2:11" x14ac:dyDescent="0.3">
      <c r="B108" s="28" t="s">
        <v>37</v>
      </c>
      <c r="C108" s="8">
        <v>43478</v>
      </c>
      <c r="D108" s="15" t="s">
        <v>19</v>
      </c>
      <c r="E108" s="9">
        <f t="shared" si="45"/>
        <v>9.2000000000000028</v>
      </c>
      <c r="F108" s="29">
        <v>79</v>
      </c>
      <c r="G108" s="9">
        <v>72</v>
      </c>
      <c r="H108" s="9">
        <f t="shared" ref="H108:H120" si="49">F108-ROUND(E108,0)</f>
        <v>70</v>
      </c>
      <c r="I108" s="9">
        <f t="shared" ref="I108:I120" si="50">G108-H108</f>
        <v>2</v>
      </c>
      <c r="J108" s="40">
        <f t="shared" ref="J108:J120" si="51">IF(I108&gt;0, E108-I108*0.3, IF(I108&lt;-3, E108+0.1, E108))</f>
        <v>8.6000000000000032</v>
      </c>
    </row>
    <row r="109" spans="2:11" x14ac:dyDescent="0.3">
      <c r="B109" s="28" t="s">
        <v>8</v>
      </c>
      <c r="C109" s="8">
        <v>43478</v>
      </c>
      <c r="D109" s="15" t="s">
        <v>19</v>
      </c>
      <c r="E109" s="29">
        <f t="shared" si="45"/>
        <v>5</v>
      </c>
      <c r="F109" s="29">
        <v>84</v>
      </c>
      <c r="G109" s="9">
        <v>72</v>
      </c>
      <c r="H109" s="9">
        <f t="shared" si="49"/>
        <v>79</v>
      </c>
      <c r="I109" s="9">
        <f t="shared" si="50"/>
        <v>-7</v>
      </c>
      <c r="J109" s="40">
        <f t="shared" si="51"/>
        <v>5.0999999999999996</v>
      </c>
    </row>
    <row r="110" spans="2:11" x14ac:dyDescent="0.3">
      <c r="B110" s="28" t="s">
        <v>38</v>
      </c>
      <c r="C110" s="8">
        <v>43478</v>
      </c>
      <c r="D110" s="15" t="s">
        <v>19</v>
      </c>
      <c r="E110" s="29">
        <f t="shared" si="45"/>
        <v>12.299999999999999</v>
      </c>
      <c r="F110" s="29">
        <v>100</v>
      </c>
      <c r="G110" s="9">
        <v>72</v>
      </c>
      <c r="H110" s="9">
        <f t="shared" si="49"/>
        <v>88</v>
      </c>
      <c r="I110" s="9">
        <f t="shared" si="50"/>
        <v>-16</v>
      </c>
      <c r="J110" s="40">
        <f t="shared" si="51"/>
        <v>12.399999999999999</v>
      </c>
    </row>
    <row r="111" spans="2:11" x14ac:dyDescent="0.3">
      <c r="B111" s="28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ref="H111:H115" si="52">F111-ROUND(E111,0)</f>
        <v>74</v>
      </c>
      <c r="I111" s="9">
        <f t="shared" ref="I111:I115" si="53">G111-H111</f>
        <v>-2</v>
      </c>
      <c r="J111" s="40">
        <f t="shared" ref="J111:J115" si="54">IF(I111&gt;0, E111-I111*0.3, IF(I111&lt;-3, E111+0.1, E111))</f>
        <v>3.2</v>
      </c>
    </row>
    <row r="112" spans="2:11" x14ac:dyDescent="0.3">
      <c r="B112" s="28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si="52"/>
        <v>67</v>
      </c>
      <c r="I112" s="9">
        <f t="shared" si="53"/>
        <v>5</v>
      </c>
      <c r="J112" s="40">
        <f t="shared" si="54"/>
        <v>12.5</v>
      </c>
    </row>
    <row r="113" spans="2:10" x14ac:dyDescent="0.3">
      <c r="B113" s="28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52"/>
        <v>79</v>
      </c>
      <c r="I113" s="9">
        <f t="shared" si="53"/>
        <v>-7</v>
      </c>
      <c r="J113" s="40">
        <f t="shared" si="54"/>
        <v>22.500000000000004</v>
      </c>
    </row>
    <row r="114" spans="2:10" x14ac:dyDescent="0.3">
      <c r="B114" s="28" t="s">
        <v>69</v>
      </c>
      <c r="C114" s="8">
        <v>43478</v>
      </c>
      <c r="D114" s="15" t="s">
        <v>19</v>
      </c>
      <c r="E114" s="29">
        <f>J101</f>
        <v>8.9</v>
      </c>
      <c r="F114" s="53" t="s">
        <v>45</v>
      </c>
      <c r="G114" s="9">
        <v>72</v>
      </c>
      <c r="H114" s="54" t="s">
        <v>46</v>
      </c>
      <c r="I114" s="54" t="s">
        <v>46</v>
      </c>
      <c r="J114" s="40">
        <f>E114+0.1</f>
        <v>9</v>
      </c>
    </row>
    <row r="115" spans="2:10" x14ac:dyDescent="0.3">
      <c r="B115" s="28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52"/>
        <v>92</v>
      </c>
      <c r="I115" s="9">
        <f t="shared" si="53"/>
        <v>-20</v>
      </c>
      <c r="J115" s="40">
        <f t="shared" si="54"/>
        <v>20.100000000000001</v>
      </c>
    </row>
    <row r="116" spans="2:10" x14ac:dyDescent="0.3">
      <c r="B116" s="28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49"/>
        <v>84</v>
      </c>
      <c r="I116" s="9">
        <f t="shared" si="50"/>
        <v>-12</v>
      </c>
      <c r="J116" s="40">
        <f t="shared" si="51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49"/>
        <v>80</v>
      </c>
      <c r="I117" s="9">
        <f t="shared" si="50"/>
        <v>-8</v>
      </c>
      <c r="J117" s="40">
        <f t="shared" si="51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49"/>
        <v>73</v>
      </c>
      <c r="I118" s="9">
        <f t="shared" si="50"/>
        <v>-1</v>
      </c>
      <c r="J118" s="40">
        <f t="shared" si="51"/>
        <v>5.6</v>
      </c>
    </row>
    <row r="119" spans="2:10" x14ac:dyDescent="0.3">
      <c r="B119" s="19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49"/>
        <v>83</v>
      </c>
      <c r="I119" s="9">
        <f t="shared" si="50"/>
        <v>-11</v>
      </c>
      <c r="J119" s="40">
        <f t="shared" si="51"/>
        <v>11.299999999999999</v>
      </c>
    </row>
    <row r="120" spans="2:10" x14ac:dyDescent="0.3">
      <c r="B120" s="28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49"/>
        <v>104</v>
      </c>
      <c r="I120" s="9">
        <f t="shared" si="50"/>
        <v>-32</v>
      </c>
      <c r="J120" s="40">
        <f t="shared" si="51"/>
        <v>19.600000000000001</v>
      </c>
    </row>
    <row r="121" spans="2:10" x14ac:dyDescent="0.3">
      <c r="B121" s="20" t="s">
        <v>14</v>
      </c>
      <c r="C121" s="4">
        <v>43485</v>
      </c>
      <c r="D121" s="16" t="s">
        <v>20</v>
      </c>
      <c r="E121" s="5">
        <f t="shared" ref="E121:E129" si="55">J105</f>
        <v>5.0999999999999996</v>
      </c>
      <c r="F121" s="5">
        <v>79</v>
      </c>
      <c r="G121" s="5">
        <v>73</v>
      </c>
      <c r="H121" s="5">
        <f t="shared" si="46"/>
        <v>74</v>
      </c>
      <c r="I121" s="5">
        <f t="shared" si="47"/>
        <v>-1</v>
      </c>
      <c r="J121" s="6">
        <f t="shared" si="48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17">
        <f t="shared" si="55"/>
        <v>1.899999999999999</v>
      </c>
      <c r="F122" s="29">
        <v>74</v>
      </c>
      <c r="G122" s="9">
        <v>73</v>
      </c>
      <c r="H122" s="9">
        <f t="shared" si="46"/>
        <v>72</v>
      </c>
      <c r="I122" s="9">
        <f t="shared" si="47"/>
        <v>1</v>
      </c>
      <c r="J122" s="10">
        <f t="shared" si="48"/>
        <v>1.599999999999999</v>
      </c>
    </row>
    <row r="123" spans="2:10" x14ac:dyDescent="0.3">
      <c r="B123" s="19" t="s">
        <v>36</v>
      </c>
      <c r="C123" s="8">
        <v>43485</v>
      </c>
      <c r="D123" s="15" t="s">
        <v>20</v>
      </c>
      <c r="E123" s="9">
        <f t="shared" si="55"/>
        <v>0.29999999999999982</v>
      </c>
      <c r="F123" s="29">
        <v>74</v>
      </c>
      <c r="G123" s="9">
        <v>73</v>
      </c>
      <c r="H123" s="9">
        <f t="shared" si="46"/>
        <v>74</v>
      </c>
      <c r="I123" s="9">
        <f t="shared" si="47"/>
        <v>-1</v>
      </c>
      <c r="J123" s="10">
        <f t="shared" si="48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55"/>
        <v>8.6000000000000032</v>
      </c>
      <c r="F124" s="29">
        <v>80</v>
      </c>
      <c r="G124" s="9">
        <v>73</v>
      </c>
      <c r="H124" s="9">
        <f t="shared" ref="H124:H126" si="56">F124-ROUND(E124,0)</f>
        <v>71</v>
      </c>
      <c r="I124" s="9">
        <f t="shared" ref="I124:I126" si="57">G124-H124</f>
        <v>2</v>
      </c>
      <c r="J124" s="40">
        <f t="shared" ref="J124:J126" si="58">IF(I124&gt;0, E124-I124*0.3, IF(I124&lt;-3, E124+0.1, E124))</f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55"/>
        <v>5.0999999999999996</v>
      </c>
      <c r="F125" s="29">
        <v>75</v>
      </c>
      <c r="G125" s="9">
        <v>73</v>
      </c>
      <c r="H125" s="9">
        <f t="shared" si="56"/>
        <v>70</v>
      </c>
      <c r="I125" s="9">
        <f t="shared" si="57"/>
        <v>3</v>
      </c>
      <c r="J125" s="40">
        <f t="shared" si="58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55"/>
        <v>12.399999999999999</v>
      </c>
      <c r="F126" s="29">
        <v>86</v>
      </c>
      <c r="G126" s="9">
        <v>73</v>
      </c>
      <c r="H126" s="9">
        <f t="shared" si="56"/>
        <v>74</v>
      </c>
      <c r="I126" s="9">
        <f t="shared" si="57"/>
        <v>-1</v>
      </c>
      <c r="J126" s="40">
        <f t="shared" si="58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55"/>
        <v>3.2</v>
      </c>
      <c r="F127" s="29">
        <v>80</v>
      </c>
      <c r="G127" s="9">
        <v>73</v>
      </c>
      <c r="H127" s="9">
        <f t="shared" ref="H127:H132" si="59">F127-ROUND(E127,0)</f>
        <v>77</v>
      </c>
      <c r="I127" s="9">
        <f t="shared" ref="I127:I132" si="60">G127-H127</f>
        <v>-4</v>
      </c>
      <c r="J127" s="40">
        <f t="shared" ref="J127:J131" si="61">IF(I127&gt;0, E127-I127*0.3, IF(I127&lt;-3, E127+0.1, E127))</f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55"/>
        <v>12.5</v>
      </c>
      <c r="F128" s="29">
        <v>85</v>
      </c>
      <c r="G128" s="9">
        <v>73</v>
      </c>
      <c r="H128" s="9">
        <f t="shared" si="59"/>
        <v>72</v>
      </c>
      <c r="I128" s="9">
        <f t="shared" si="60"/>
        <v>1</v>
      </c>
      <c r="J128" s="40">
        <f t="shared" si="61"/>
        <v>12.2</v>
      </c>
    </row>
    <row r="129" spans="2:12" x14ac:dyDescent="0.3">
      <c r="B129" s="28" t="s">
        <v>43</v>
      </c>
      <c r="C129" s="8">
        <v>43485</v>
      </c>
      <c r="D129" s="15" t="s">
        <v>20</v>
      </c>
      <c r="E129" s="29">
        <f t="shared" si="55"/>
        <v>22.500000000000004</v>
      </c>
      <c r="F129" s="29">
        <v>91</v>
      </c>
      <c r="G129" s="9">
        <v>73</v>
      </c>
      <c r="H129" s="9">
        <f t="shared" si="59"/>
        <v>68</v>
      </c>
      <c r="I129" s="9">
        <f t="shared" si="60"/>
        <v>5</v>
      </c>
      <c r="J129" s="40">
        <f t="shared" si="61"/>
        <v>21.000000000000004</v>
      </c>
    </row>
    <row r="130" spans="2:12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59"/>
        <v>81</v>
      </c>
      <c r="I130" s="9">
        <f t="shared" si="60"/>
        <v>-8</v>
      </c>
      <c r="J130" s="40">
        <f t="shared" si="61"/>
        <v>20.200000000000003</v>
      </c>
    </row>
    <row r="131" spans="2:12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59"/>
        <v>78</v>
      </c>
      <c r="I131" s="9">
        <f t="shared" si="60"/>
        <v>-5</v>
      </c>
      <c r="J131" s="40">
        <f t="shared" si="61"/>
        <v>7.2</v>
      </c>
    </row>
    <row r="132" spans="2:12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59"/>
        <v>96</v>
      </c>
      <c r="I132" s="9">
        <f t="shared" si="60"/>
        <v>-23</v>
      </c>
      <c r="J132" s="40">
        <v>36</v>
      </c>
      <c r="L132" t="s">
        <v>74</v>
      </c>
    </row>
    <row r="133" spans="2:12" x14ac:dyDescent="0.3">
      <c r="B133" s="37" t="s">
        <v>14</v>
      </c>
      <c r="C133" s="4">
        <v>43492</v>
      </c>
      <c r="D133" s="16" t="s">
        <v>13</v>
      </c>
      <c r="E133" s="5">
        <f t="shared" ref="E133:E140" si="62">J121</f>
        <v>5.0999999999999996</v>
      </c>
      <c r="F133" s="18">
        <v>80</v>
      </c>
      <c r="G133" s="18">
        <v>72</v>
      </c>
      <c r="H133" s="5">
        <f>F133-ROUND(E133,0)</f>
        <v>75</v>
      </c>
      <c r="I133" s="5">
        <f>G133-H133</f>
        <v>-3</v>
      </c>
      <c r="J133" s="6">
        <f>IF(I133&gt;0, E133-I133*0.3, IF(I133&lt;-3, E133+0.1, E133))</f>
        <v>5.0999999999999996</v>
      </c>
    </row>
    <row r="134" spans="2:12" x14ac:dyDescent="0.3">
      <c r="B134" s="7" t="s">
        <v>15</v>
      </c>
      <c r="C134" s="8">
        <v>43492</v>
      </c>
      <c r="D134" s="15" t="s">
        <v>13</v>
      </c>
      <c r="E134" s="9">
        <f t="shared" si="62"/>
        <v>1.599999999999999</v>
      </c>
      <c r="F134" s="29">
        <v>77</v>
      </c>
      <c r="G134" s="17">
        <v>72</v>
      </c>
      <c r="H134" s="9">
        <f t="shared" ref="H134:H178" si="63">F134-ROUND(E134,0)</f>
        <v>75</v>
      </c>
      <c r="I134" s="9">
        <f t="shared" ref="I134:I178" si="64">G134-H134</f>
        <v>-3</v>
      </c>
      <c r="J134" s="10">
        <f t="shared" ref="J134:J178" si="65">IF(I134&gt;0, E134-I134*0.3, IF(I134&lt;-3, E134+0.1, E134))</f>
        <v>1.599999999999999</v>
      </c>
    </row>
    <row r="135" spans="2:12" x14ac:dyDescent="0.3">
      <c r="B135" s="28" t="s">
        <v>36</v>
      </c>
      <c r="C135" s="8">
        <v>43492</v>
      </c>
      <c r="D135" s="15" t="s">
        <v>13</v>
      </c>
      <c r="E135" s="9">
        <f t="shared" si="62"/>
        <v>0.29999999999999982</v>
      </c>
      <c r="F135" s="29">
        <v>75</v>
      </c>
      <c r="G135" s="29">
        <v>72</v>
      </c>
      <c r="H135" s="9">
        <f t="shared" ref="H135:H144" si="66">F135-ROUND(E135,0)</f>
        <v>75</v>
      </c>
      <c r="I135" s="9">
        <f t="shared" ref="I135:I144" si="67">G135-H135</f>
        <v>-3</v>
      </c>
      <c r="J135" s="40">
        <f t="shared" ref="J135:J144" si="68">IF(I135&gt;0, E135-I135*0.3, IF(I135&lt;-3, E135+0.1, E135))</f>
        <v>0.29999999999999982</v>
      </c>
    </row>
    <row r="136" spans="2:12" x14ac:dyDescent="0.3">
      <c r="B136" s="28" t="s">
        <v>37</v>
      </c>
      <c r="C136" s="8">
        <v>43492</v>
      </c>
      <c r="D136" s="15" t="s">
        <v>13</v>
      </c>
      <c r="E136" s="9">
        <f t="shared" si="62"/>
        <v>8.0000000000000036</v>
      </c>
      <c r="F136" s="29">
        <v>90</v>
      </c>
      <c r="G136" s="29">
        <v>72</v>
      </c>
      <c r="H136" s="9">
        <f t="shared" si="66"/>
        <v>82</v>
      </c>
      <c r="I136" s="9">
        <f t="shared" si="67"/>
        <v>-10</v>
      </c>
      <c r="J136" s="40">
        <f t="shared" si="68"/>
        <v>8.1000000000000032</v>
      </c>
    </row>
    <row r="137" spans="2:12" x14ac:dyDescent="0.3">
      <c r="B137" s="28" t="s">
        <v>8</v>
      </c>
      <c r="C137" s="8">
        <v>43492</v>
      </c>
      <c r="D137" s="15" t="s">
        <v>13</v>
      </c>
      <c r="E137" s="29">
        <f t="shared" si="62"/>
        <v>4.1999999999999993</v>
      </c>
      <c r="F137" s="29">
        <v>77</v>
      </c>
      <c r="G137" s="29">
        <v>72</v>
      </c>
      <c r="H137" s="9">
        <f t="shared" si="66"/>
        <v>73</v>
      </c>
      <c r="I137" s="9">
        <f t="shared" si="67"/>
        <v>-1</v>
      </c>
      <c r="J137" s="40">
        <f t="shared" si="68"/>
        <v>4.1999999999999993</v>
      </c>
    </row>
    <row r="138" spans="2:12" x14ac:dyDescent="0.3">
      <c r="B138" s="28" t="s">
        <v>38</v>
      </c>
      <c r="C138" s="8">
        <v>43492</v>
      </c>
      <c r="D138" s="15" t="s">
        <v>13</v>
      </c>
      <c r="E138" s="29">
        <f t="shared" si="62"/>
        <v>12.399999999999999</v>
      </c>
      <c r="F138" s="29">
        <v>93</v>
      </c>
      <c r="G138" s="29">
        <v>72</v>
      </c>
      <c r="H138" s="9">
        <f t="shared" ref="H138:H143" si="69">F138-ROUND(E138,0)</f>
        <v>81</v>
      </c>
      <c r="I138" s="9">
        <f t="shared" ref="I138:I143" si="70">G138-H138</f>
        <v>-9</v>
      </c>
      <c r="J138" s="40">
        <f t="shared" ref="J138:J143" si="71">IF(I138&gt;0, E138-I138*0.3, IF(I138&lt;-3, E138+0.1, E138))</f>
        <v>12.499999999999998</v>
      </c>
    </row>
    <row r="139" spans="2:12" x14ac:dyDescent="0.3">
      <c r="B139" s="28" t="s">
        <v>35</v>
      </c>
      <c r="C139" s="8">
        <v>43492</v>
      </c>
      <c r="D139" s="15" t="s">
        <v>13</v>
      </c>
      <c r="E139" s="29">
        <f t="shared" si="62"/>
        <v>3.3000000000000003</v>
      </c>
      <c r="F139" s="29">
        <v>80</v>
      </c>
      <c r="G139" s="29">
        <v>72</v>
      </c>
      <c r="H139" s="9">
        <f t="shared" si="69"/>
        <v>77</v>
      </c>
      <c r="I139" s="9">
        <f t="shared" si="70"/>
        <v>-5</v>
      </c>
      <c r="J139" s="40">
        <f t="shared" si="71"/>
        <v>3.4000000000000004</v>
      </c>
    </row>
    <row r="140" spans="2:12" x14ac:dyDescent="0.3">
      <c r="B140" s="28" t="s">
        <v>12</v>
      </c>
      <c r="C140" s="8">
        <v>43492</v>
      </c>
      <c r="D140" s="15" t="s">
        <v>13</v>
      </c>
      <c r="E140" s="29">
        <f t="shared" si="62"/>
        <v>12.2</v>
      </c>
      <c r="F140" s="29">
        <v>96</v>
      </c>
      <c r="G140" s="29">
        <v>72</v>
      </c>
      <c r="H140" s="9">
        <f t="shared" si="69"/>
        <v>84</v>
      </c>
      <c r="I140" s="9">
        <f t="shared" si="70"/>
        <v>-12</v>
      </c>
      <c r="J140" s="40">
        <f t="shared" si="71"/>
        <v>12.299999999999999</v>
      </c>
    </row>
    <row r="141" spans="2:12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69"/>
        <v>76</v>
      </c>
      <c r="I141" s="9">
        <f t="shared" si="70"/>
        <v>-4</v>
      </c>
      <c r="J141" s="40">
        <f t="shared" si="71"/>
        <v>7.3</v>
      </c>
    </row>
    <row r="142" spans="2:12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69"/>
        <v>75</v>
      </c>
      <c r="I142" s="9">
        <f t="shared" si="70"/>
        <v>-3</v>
      </c>
      <c r="J142" s="40">
        <f t="shared" si="71"/>
        <v>13.799999999999999</v>
      </c>
    </row>
    <row r="143" spans="2:12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69"/>
        <v>72</v>
      </c>
      <c r="I143" s="9">
        <f t="shared" si="70"/>
        <v>0</v>
      </c>
      <c r="J143" s="40">
        <f t="shared" si="71"/>
        <v>5.6</v>
      </c>
    </row>
    <row r="144" spans="2:12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66"/>
        <v>75</v>
      </c>
      <c r="I144" s="34">
        <f t="shared" si="67"/>
        <v>-3</v>
      </c>
      <c r="J144" s="41">
        <f t="shared" si="68"/>
        <v>11.299999999999999</v>
      </c>
    </row>
    <row r="145" spans="2:10" x14ac:dyDescent="0.3">
      <c r="B145" s="28"/>
      <c r="C145" s="1">
        <v>43499</v>
      </c>
      <c r="D145" s="15" t="s">
        <v>21</v>
      </c>
      <c r="F145" s="29"/>
      <c r="G145" s="17">
        <v>72</v>
      </c>
      <c r="H145" s="17">
        <f t="shared" si="63"/>
        <v>0</v>
      </c>
      <c r="I145" s="29">
        <f t="shared" si="64"/>
        <v>72</v>
      </c>
      <c r="J145" s="30">
        <f t="shared" si="65"/>
        <v>-21.599999999999998</v>
      </c>
    </row>
    <row r="146" spans="2:10" x14ac:dyDescent="0.3">
      <c r="B146" s="28"/>
      <c r="C146" s="1">
        <v>43499</v>
      </c>
      <c r="D146" s="15" t="s">
        <v>21</v>
      </c>
      <c r="F146" s="29"/>
      <c r="G146" s="17">
        <v>72</v>
      </c>
      <c r="H146" s="17">
        <f t="shared" si="63"/>
        <v>0</v>
      </c>
      <c r="I146" s="29">
        <f t="shared" si="64"/>
        <v>72</v>
      </c>
      <c r="J146" s="30">
        <f t="shared" si="65"/>
        <v>-21.599999999999998</v>
      </c>
    </row>
    <row r="147" spans="2:10" x14ac:dyDescent="0.3">
      <c r="B147" s="28"/>
      <c r="C147" s="1">
        <v>43499</v>
      </c>
      <c r="D147" s="15" t="s">
        <v>21</v>
      </c>
      <c r="F147" s="29"/>
      <c r="G147" s="29">
        <v>72</v>
      </c>
      <c r="H147" s="29">
        <f t="shared" ref="H147:H150" si="72">F147-ROUND(E147,0)</f>
        <v>0</v>
      </c>
      <c r="I147" s="29">
        <f t="shared" ref="I147:I150" si="73">G147-H147</f>
        <v>72</v>
      </c>
      <c r="J147" s="30">
        <f t="shared" ref="J147:J151" si="74">IF(I147&gt;0, E147-I147*0.3, IF(I147&lt;-3, E147+0.1, E147))</f>
        <v>-21.599999999999998</v>
      </c>
    </row>
    <row r="148" spans="2:10" x14ac:dyDescent="0.3">
      <c r="B148" s="28"/>
      <c r="C148" s="1">
        <v>43499</v>
      </c>
      <c r="D148" s="15" t="s">
        <v>21</v>
      </c>
      <c r="F148" s="29"/>
      <c r="G148" s="29">
        <v>72</v>
      </c>
      <c r="H148" s="29">
        <f t="shared" si="72"/>
        <v>0</v>
      </c>
      <c r="I148" s="29">
        <f t="shared" si="73"/>
        <v>72</v>
      </c>
      <c r="J148" s="30">
        <f t="shared" si="74"/>
        <v>-21.599999999999998</v>
      </c>
    </row>
    <row r="149" spans="2:10" x14ac:dyDescent="0.3">
      <c r="B149" s="28"/>
      <c r="C149" s="1">
        <v>43499</v>
      </c>
      <c r="D149" s="15" t="s">
        <v>21</v>
      </c>
      <c r="F149" s="29"/>
      <c r="G149" s="29">
        <v>72</v>
      </c>
      <c r="H149" s="29">
        <f t="shared" si="72"/>
        <v>0</v>
      </c>
      <c r="I149" s="29">
        <f t="shared" si="73"/>
        <v>72</v>
      </c>
      <c r="J149" s="30">
        <f t="shared" si="74"/>
        <v>-21.599999999999998</v>
      </c>
    </row>
    <row r="150" spans="2:10" x14ac:dyDescent="0.3">
      <c r="B150" s="28"/>
      <c r="C150" s="1">
        <v>43499</v>
      </c>
      <c r="D150" s="15" t="s">
        <v>21</v>
      </c>
      <c r="F150" s="29"/>
      <c r="G150" s="29">
        <v>72</v>
      </c>
      <c r="H150" s="29">
        <f t="shared" si="72"/>
        <v>0</v>
      </c>
      <c r="I150" s="29">
        <f t="shared" si="73"/>
        <v>72</v>
      </c>
      <c r="J150" s="30">
        <f t="shared" si="74"/>
        <v>-21.599999999999998</v>
      </c>
    </row>
    <row r="151" spans="2:10" x14ac:dyDescent="0.3">
      <c r="B151" s="28"/>
      <c r="C151" s="1">
        <v>43499</v>
      </c>
      <c r="D151" s="15" t="s">
        <v>21</v>
      </c>
      <c r="F151" s="17"/>
      <c r="G151" s="17">
        <v>72</v>
      </c>
      <c r="H151" s="29">
        <f t="shared" ref="H151" si="75">F151-ROUND(E151,0)</f>
        <v>0</v>
      </c>
      <c r="I151" s="29">
        <f t="shared" ref="I151" si="76">G151-H151</f>
        <v>72</v>
      </c>
      <c r="J151" s="30">
        <f t="shared" si="74"/>
        <v>-21.599999999999998</v>
      </c>
    </row>
    <row r="152" spans="2:10" x14ac:dyDescent="0.3">
      <c r="B152" s="28"/>
      <c r="C152" s="1">
        <v>43499</v>
      </c>
      <c r="D152" s="15" t="s">
        <v>21</v>
      </c>
      <c r="F152" s="17"/>
      <c r="G152" s="17">
        <v>72</v>
      </c>
      <c r="H152" s="17">
        <f t="shared" si="63"/>
        <v>0</v>
      </c>
      <c r="I152" s="29">
        <f t="shared" si="64"/>
        <v>72</v>
      </c>
      <c r="J152" s="30">
        <f t="shared" si="65"/>
        <v>-21.599999999999998</v>
      </c>
    </row>
    <row r="153" spans="2:10" x14ac:dyDescent="0.3">
      <c r="B153" s="28"/>
      <c r="C153" s="1">
        <v>43499</v>
      </c>
      <c r="D153" s="15" t="s">
        <v>21</v>
      </c>
      <c r="F153" s="29"/>
      <c r="G153" s="17">
        <v>72</v>
      </c>
      <c r="H153" s="17">
        <f t="shared" si="63"/>
        <v>0</v>
      </c>
      <c r="I153" s="29">
        <f t="shared" si="64"/>
        <v>72</v>
      </c>
      <c r="J153" s="30">
        <f t="shared" si="65"/>
        <v>-21.599999999999998</v>
      </c>
    </row>
    <row r="154" spans="2:10" x14ac:dyDescent="0.3">
      <c r="B154" s="28"/>
      <c r="C154" s="1">
        <v>43499</v>
      </c>
      <c r="D154" s="15" t="s">
        <v>21</v>
      </c>
      <c r="F154" s="29"/>
      <c r="G154" s="17">
        <v>72</v>
      </c>
      <c r="H154" s="17">
        <f t="shared" si="63"/>
        <v>0</v>
      </c>
      <c r="I154" s="29">
        <f t="shared" si="64"/>
        <v>72</v>
      </c>
      <c r="J154" s="30">
        <f t="shared" si="65"/>
        <v>-21.599999999999998</v>
      </c>
    </row>
    <row r="155" spans="2:10" x14ac:dyDescent="0.3">
      <c r="B155" s="31"/>
      <c r="C155" s="32">
        <v>43499</v>
      </c>
      <c r="D155" s="33" t="s">
        <v>21</v>
      </c>
      <c r="E155" s="34"/>
      <c r="F155" s="35"/>
      <c r="G155" s="35">
        <v>72</v>
      </c>
      <c r="H155" s="35">
        <f t="shared" si="63"/>
        <v>0</v>
      </c>
      <c r="I155" s="35">
        <f t="shared" si="64"/>
        <v>72</v>
      </c>
      <c r="J155" s="36">
        <f t="shared" si="65"/>
        <v>-21.599999999999998</v>
      </c>
    </row>
    <row r="156" spans="2:10" x14ac:dyDescent="0.3">
      <c r="B156" s="28"/>
      <c r="C156" s="1">
        <v>43506</v>
      </c>
      <c r="D156" s="15" t="s">
        <v>25</v>
      </c>
      <c r="F156" s="29"/>
      <c r="G156" s="17">
        <v>72</v>
      </c>
      <c r="H156" s="17">
        <f t="shared" si="63"/>
        <v>0</v>
      </c>
      <c r="I156" s="29">
        <f t="shared" si="64"/>
        <v>72</v>
      </c>
      <c r="J156" s="30">
        <f t="shared" si="65"/>
        <v>-21.599999999999998</v>
      </c>
    </row>
    <row r="157" spans="2:10" x14ac:dyDescent="0.3">
      <c r="B157" s="28"/>
      <c r="C157" s="1">
        <v>43506</v>
      </c>
      <c r="D157" s="15" t="s">
        <v>25</v>
      </c>
      <c r="F157" s="29"/>
      <c r="G157" s="17">
        <v>72</v>
      </c>
      <c r="H157" s="17">
        <f t="shared" si="63"/>
        <v>0</v>
      </c>
      <c r="I157" s="29">
        <f t="shared" si="64"/>
        <v>72</v>
      </c>
      <c r="J157" s="30">
        <f t="shared" si="65"/>
        <v>-21.599999999999998</v>
      </c>
    </row>
    <row r="158" spans="2:10" x14ac:dyDescent="0.3">
      <c r="B158" s="28"/>
      <c r="C158" s="1">
        <v>43506</v>
      </c>
      <c r="D158" s="15" t="s">
        <v>25</v>
      </c>
      <c r="F158" s="29"/>
      <c r="G158" s="29">
        <v>72</v>
      </c>
      <c r="H158" s="29">
        <f t="shared" ref="H158:H166" si="77">F158-ROUND(E158,0)</f>
        <v>0</v>
      </c>
      <c r="I158" s="29">
        <f t="shared" ref="I158:I166" si="78">G158-H158</f>
        <v>72</v>
      </c>
      <c r="J158" s="30">
        <f t="shared" ref="J158:J166" si="79">IF(I158&gt;0, E158-I158*0.3, IF(I158&lt;-3, E158+0.1, E158))</f>
        <v>-21.599999999999998</v>
      </c>
    </row>
    <row r="159" spans="2:10" x14ac:dyDescent="0.3">
      <c r="B159" s="28"/>
      <c r="C159" s="1">
        <v>43506</v>
      </c>
      <c r="D159" s="15" t="s">
        <v>25</v>
      </c>
      <c r="F159" s="29"/>
      <c r="G159" s="29">
        <v>72</v>
      </c>
      <c r="H159" s="29">
        <f t="shared" si="77"/>
        <v>0</v>
      </c>
      <c r="I159" s="29">
        <f t="shared" si="78"/>
        <v>72</v>
      </c>
      <c r="J159" s="30">
        <f t="shared" si="79"/>
        <v>-21.599999999999998</v>
      </c>
    </row>
    <row r="160" spans="2:10" x14ac:dyDescent="0.3">
      <c r="B160" s="28"/>
      <c r="C160" s="1">
        <v>43506</v>
      </c>
      <c r="D160" s="15" t="s">
        <v>25</v>
      </c>
      <c r="F160" s="29"/>
      <c r="G160" s="29">
        <v>72</v>
      </c>
      <c r="H160" s="29">
        <f t="shared" si="77"/>
        <v>0</v>
      </c>
      <c r="I160" s="29">
        <f t="shared" si="78"/>
        <v>72</v>
      </c>
      <c r="J160" s="30">
        <f t="shared" si="79"/>
        <v>-21.599999999999998</v>
      </c>
    </row>
    <row r="161" spans="2:10" x14ac:dyDescent="0.3">
      <c r="B161" s="28"/>
      <c r="C161" s="1">
        <v>43506</v>
      </c>
      <c r="D161" s="15" t="s">
        <v>25</v>
      </c>
      <c r="F161" s="29"/>
      <c r="G161" s="29">
        <v>72</v>
      </c>
      <c r="H161" s="29">
        <f t="shared" si="77"/>
        <v>0</v>
      </c>
      <c r="I161" s="29">
        <f t="shared" si="78"/>
        <v>72</v>
      </c>
      <c r="J161" s="30">
        <f t="shared" si="79"/>
        <v>-21.599999999999998</v>
      </c>
    </row>
    <row r="162" spans="2:10" x14ac:dyDescent="0.3">
      <c r="B162" s="28"/>
      <c r="C162" s="1">
        <v>43506</v>
      </c>
      <c r="D162" s="15" t="s">
        <v>25</v>
      </c>
      <c r="F162" s="29"/>
      <c r="G162" s="29">
        <v>72</v>
      </c>
      <c r="H162" s="29">
        <f t="shared" si="77"/>
        <v>0</v>
      </c>
      <c r="I162" s="29">
        <f t="shared" si="78"/>
        <v>72</v>
      </c>
      <c r="J162" s="30">
        <f t="shared" si="79"/>
        <v>-21.599999999999998</v>
      </c>
    </row>
    <row r="163" spans="2:10" x14ac:dyDescent="0.3">
      <c r="B163" s="28"/>
      <c r="C163" s="1">
        <v>43506</v>
      </c>
      <c r="D163" s="15" t="s">
        <v>25</v>
      </c>
      <c r="F163" s="29"/>
      <c r="G163" s="29">
        <v>72</v>
      </c>
      <c r="H163" s="29">
        <f t="shared" si="77"/>
        <v>0</v>
      </c>
      <c r="I163" s="29">
        <f t="shared" si="78"/>
        <v>72</v>
      </c>
      <c r="J163" s="30">
        <f t="shared" si="79"/>
        <v>-21.599999999999998</v>
      </c>
    </row>
    <row r="164" spans="2:10" x14ac:dyDescent="0.3">
      <c r="B164" s="28"/>
      <c r="C164" s="1">
        <v>43506</v>
      </c>
      <c r="D164" s="15" t="s">
        <v>25</v>
      </c>
      <c r="F164" s="29"/>
      <c r="G164" s="29">
        <v>72</v>
      </c>
      <c r="H164" s="29">
        <f t="shared" si="77"/>
        <v>0</v>
      </c>
      <c r="I164" s="29">
        <f t="shared" si="78"/>
        <v>72</v>
      </c>
      <c r="J164" s="30">
        <f t="shared" si="79"/>
        <v>-21.599999999999998</v>
      </c>
    </row>
    <row r="165" spans="2:10" x14ac:dyDescent="0.3">
      <c r="B165" s="28"/>
      <c r="C165" s="1">
        <v>43506</v>
      </c>
      <c r="D165" s="15" t="s">
        <v>25</v>
      </c>
      <c r="F165" s="29"/>
      <c r="G165" s="29">
        <v>72</v>
      </c>
      <c r="H165" s="29">
        <f t="shared" si="77"/>
        <v>0</v>
      </c>
      <c r="I165" s="29">
        <f t="shared" si="78"/>
        <v>72</v>
      </c>
      <c r="J165" s="30">
        <f t="shared" si="79"/>
        <v>-21.599999999999998</v>
      </c>
    </row>
    <row r="166" spans="2:10" x14ac:dyDescent="0.3">
      <c r="B166" s="28"/>
      <c r="C166" s="1">
        <v>43506</v>
      </c>
      <c r="D166" s="15" t="s">
        <v>25</v>
      </c>
      <c r="F166" s="29"/>
      <c r="G166" s="29">
        <v>72</v>
      </c>
      <c r="H166" s="29">
        <f t="shared" si="77"/>
        <v>0</v>
      </c>
      <c r="I166" s="29">
        <f t="shared" si="78"/>
        <v>72</v>
      </c>
      <c r="J166" s="30">
        <f t="shared" si="79"/>
        <v>-21.599999999999998</v>
      </c>
    </row>
    <row r="167" spans="2:10" x14ac:dyDescent="0.3">
      <c r="B167" s="37"/>
      <c r="C167" s="42">
        <v>43513</v>
      </c>
      <c r="D167" s="38" t="s">
        <v>54</v>
      </c>
      <c r="E167" s="38"/>
      <c r="F167" s="38"/>
      <c r="G167" s="38">
        <v>71</v>
      </c>
      <c r="H167" s="38">
        <f t="shared" si="63"/>
        <v>0</v>
      </c>
      <c r="I167" s="38">
        <f t="shared" si="64"/>
        <v>71</v>
      </c>
      <c r="J167" s="39">
        <f t="shared" si="65"/>
        <v>-21.3</v>
      </c>
    </row>
    <row r="168" spans="2:10" x14ac:dyDescent="0.3">
      <c r="B168" s="28"/>
      <c r="C168" s="8">
        <v>43513</v>
      </c>
      <c r="D168" s="9" t="s">
        <v>54</v>
      </c>
      <c r="E168" s="9"/>
      <c r="F168" s="29"/>
      <c r="G168" s="9">
        <v>71</v>
      </c>
      <c r="H168" s="9">
        <f t="shared" ref="H168" si="80">F168-ROUND(E168,0)</f>
        <v>0</v>
      </c>
      <c r="I168" s="9">
        <f t="shared" ref="I168" si="81">G168-H168</f>
        <v>71</v>
      </c>
      <c r="J168" s="40">
        <f t="shared" ref="J168" si="82">IF(I168&gt;0, E168-I168*0.3, IF(I168&lt;-3, E168+0.1, E168))</f>
        <v>-21.3</v>
      </c>
    </row>
    <row r="169" spans="2:10" x14ac:dyDescent="0.3">
      <c r="B169" s="28"/>
      <c r="C169" s="8">
        <v>43513</v>
      </c>
      <c r="D169" s="9" t="s">
        <v>54</v>
      </c>
      <c r="E169" s="9"/>
      <c r="F169" s="29"/>
      <c r="G169" s="9">
        <v>71</v>
      </c>
      <c r="H169" s="9">
        <f t="shared" si="63"/>
        <v>0</v>
      </c>
      <c r="I169" s="9">
        <f t="shared" si="64"/>
        <v>71</v>
      </c>
      <c r="J169" s="40">
        <f t="shared" si="65"/>
        <v>-21.3</v>
      </c>
    </row>
    <row r="170" spans="2:10" x14ac:dyDescent="0.3">
      <c r="B170" s="28"/>
      <c r="C170" s="8">
        <v>43513</v>
      </c>
      <c r="D170" s="9" t="s">
        <v>54</v>
      </c>
      <c r="E170" s="17"/>
      <c r="F170" s="17"/>
      <c r="G170" s="9">
        <v>71</v>
      </c>
      <c r="H170" s="9">
        <f t="shared" si="63"/>
        <v>0</v>
      </c>
      <c r="I170" s="9">
        <f t="shared" si="64"/>
        <v>71</v>
      </c>
      <c r="J170" s="40">
        <f t="shared" si="65"/>
        <v>-21.3</v>
      </c>
    </row>
    <row r="171" spans="2:10" x14ac:dyDescent="0.3">
      <c r="B171" s="28"/>
      <c r="C171" s="8">
        <v>43513</v>
      </c>
      <c r="D171" s="9" t="s">
        <v>54</v>
      </c>
      <c r="E171" s="29"/>
      <c r="F171" s="29"/>
      <c r="G171" s="9">
        <v>71</v>
      </c>
      <c r="H171" s="9">
        <f t="shared" ref="H171:H176" si="83">F171-ROUND(E171,0)</f>
        <v>0</v>
      </c>
      <c r="I171" s="9">
        <f t="shared" ref="I171:I176" si="84">G171-H171</f>
        <v>71</v>
      </c>
      <c r="J171" s="40">
        <f t="shared" ref="J171:J176" si="85">IF(I171&gt;0, E171-I171*0.3, IF(I171&lt;-3, E171+0.1, E171))</f>
        <v>-21.3</v>
      </c>
    </row>
    <row r="172" spans="2:10" x14ac:dyDescent="0.3">
      <c r="B172" s="28"/>
      <c r="C172" s="8">
        <v>43513</v>
      </c>
      <c r="D172" s="9" t="s">
        <v>54</v>
      </c>
      <c r="E172" s="29"/>
      <c r="F172" s="29"/>
      <c r="G172" s="9">
        <v>71</v>
      </c>
      <c r="H172" s="9">
        <f t="shared" si="83"/>
        <v>0</v>
      </c>
      <c r="I172" s="9">
        <f t="shared" si="84"/>
        <v>71</v>
      </c>
      <c r="J172" s="40">
        <f t="shared" si="85"/>
        <v>-21.3</v>
      </c>
    </row>
    <row r="173" spans="2:10" x14ac:dyDescent="0.3">
      <c r="B173" s="28"/>
      <c r="C173" s="8">
        <v>43513</v>
      </c>
      <c r="D173" s="9" t="s">
        <v>54</v>
      </c>
      <c r="E173" s="29"/>
      <c r="F173" s="29"/>
      <c r="G173" s="9">
        <v>71</v>
      </c>
      <c r="H173" s="9">
        <f t="shared" si="83"/>
        <v>0</v>
      </c>
      <c r="I173" s="9">
        <f t="shared" si="84"/>
        <v>71</v>
      </c>
      <c r="J173" s="40">
        <f t="shared" si="85"/>
        <v>-21.3</v>
      </c>
    </row>
    <row r="174" spans="2:10" x14ac:dyDescent="0.3">
      <c r="B174" s="28"/>
      <c r="C174" s="8">
        <v>43513</v>
      </c>
      <c r="D174" s="9" t="s">
        <v>54</v>
      </c>
      <c r="E174" s="29"/>
      <c r="F174" s="29"/>
      <c r="G174" s="9">
        <v>71</v>
      </c>
      <c r="H174" s="9">
        <f t="shared" si="83"/>
        <v>0</v>
      </c>
      <c r="I174" s="9">
        <f t="shared" si="84"/>
        <v>71</v>
      </c>
      <c r="J174" s="40">
        <f t="shared" si="85"/>
        <v>-21.3</v>
      </c>
    </row>
    <row r="175" spans="2:10" x14ac:dyDescent="0.3">
      <c r="B175" s="28"/>
      <c r="C175" s="8">
        <v>43513</v>
      </c>
      <c r="D175" s="9" t="s">
        <v>54</v>
      </c>
      <c r="E175" s="29"/>
      <c r="F175" s="29"/>
      <c r="G175" s="9">
        <v>71</v>
      </c>
      <c r="H175" s="9">
        <f t="shared" si="83"/>
        <v>0</v>
      </c>
      <c r="I175" s="9">
        <f t="shared" si="84"/>
        <v>71</v>
      </c>
      <c r="J175" s="40">
        <f t="shared" si="85"/>
        <v>-21.3</v>
      </c>
    </row>
    <row r="176" spans="2:10" x14ac:dyDescent="0.3">
      <c r="B176" s="28"/>
      <c r="C176" s="8">
        <v>43513</v>
      </c>
      <c r="D176" s="9" t="s">
        <v>54</v>
      </c>
      <c r="E176" s="29"/>
      <c r="F176" s="29"/>
      <c r="G176" s="9">
        <v>71</v>
      </c>
      <c r="H176" s="9">
        <f t="shared" si="83"/>
        <v>0</v>
      </c>
      <c r="I176" s="9">
        <f t="shared" si="84"/>
        <v>71</v>
      </c>
      <c r="J176" s="40">
        <f t="shared" si="85"/>
        <v>-21.3</v>
      </c>
    </row>
    <row r="177" spans="2:10" x14ac:dyDescent="0.3">
      <c r="B177" s="28"/>
      <c r="C177" s="8">
        <v>43513</v>
      </c>
      <c r="D177" s="9" t="s">
        <v>54</v>
      </c>
      <c r="E177" s="29"/>
      <c r="F177" s="29"/>
      <c r="G177" s="9">
        <v>71</v>
      </c>
      <c r="H177" s="9">
        <f t="shared" ref="H177" si="86">F177-ROUND(E177,0)</f>
        <v>0</v>
      </c>
      <c r="I177" s="9">
        <f t="shared" ref="I177" si="87">G177-H177</f>
        <v>71</v>
      </c>
      <c r="J177" s="40">
        <f t="shared" ref="J177" si="88">IF(I177&gt;0, E177-I177*0.3, IF(I177&lt;-3, E177+0.1, E177))</f>
        <v>-21.3</v>
      </c>
    </row>
    <row r="178" spans="2:10" x14ac:dyDescent="0.3">
      <c r="B178" s="31"/>
      <c r="C178" s="32">
        <v>43513</v>
      </c>
      <c r="D178" s="34" t="s">
        <v>54</v>
      </c>
      <c r="E178" s="34"/>
      <c r="F178" s="34"/>
      <c r="G178" s="34">
        <v>71</v>
      </c>
      <c r="H178" s="34">
        <f t="shared" si="63"/>
        <v>0</v>
      </c>
      <c r="I178" s="34">
        <f t="shared" si="64"/>
        <v>71</v>
      </c>
      <c r="J178" s="41">
        <f t="shared" si="65"/>
        <v>-21.3</v>
      </c>
    </row>
    <row r="179" spans="2:10" x14ac:dyDescent="0.3">
      <c r="B179" s="37"/>
      <c r="C179" s="42">
        <v>43520</v>
      </c>
      <c r="D179" s="18" t="s">
        <v>32</v>
      </c>
      <c r="E179" s="38"/>
      <c r="F179" s="18"/>
      <c r="G179" s="38">
        <v>72</v>
      </c>
      <c r="H179" s="38">
        <f t="shared" ref="H179:H180" si="89">F179-ROUND(E179,0)</f>
        <v>0</v>
      </c>
      <c r="I179" s="38">
        <f t="shared" ref="I179:I180" si="90">G179-H179</f>
        <v>72</v>
      </c>
      <c r="J179" s="39">
        <f t="shared" ref="J179:J180" si="91">IF(I179&gt;0, E179-I179*0.3, IF(I179&lt;-3, E179+0.1, E179))</f>
        <v>-21.599999999999998</v>
      </c>
    </row>
    <row r="180" spans="2:10" x14ac:dyDescent="0.3">
      <c r="B180" s="28"/>
      <c r="C180" s="8">
        <v>43520</v>
      </c>
      <c r="D180" s="29" t="s">
        <v>32</v>
      </c>
      <c r="E180" s="9"/>
      <c r="F180" s="29"/>
      <c r="G180" s="9">
        <v>72</v>
      </c>
      <c r="H180" s="9">
        <f t="shared" si="89"/>
        <v>0</v>
      </c>
      <c r="I180" s="9">
        <f t="shared" si="90"/>
        <v>72</v>
      </c>
      <c r="J180" s="40">
        <f t="shared" si="91"/>
        <v>-21.599999999999998</v>
      </c>
    </row>
    <row r="181" spans="2:10" x14ac:dyDescent="0.3">
      <c r="B181" s="28"/>
      <c r="C181" s="8">
        <v>43520</v>
      </c>
      <c r="D181" s="29" t="s">
        <v>32</v>
      </c>
      <c r="E181" s="9"/>
      <c r="F181" s="29"/>
      <c r="G181" s="9">
        <v>72</v>
      </c>
      <c r="H181" s="9">
        <f t="shared" ref="H181:H187" si="92">F181-ROUND(E181,0)</f>
        <v>0</v>
      </c>
      <c r="I181" s="9">
        <f t="shared" ref="I181:I187" si="93">G181-H181</f>
        <v>72</v>
      </c>
      <c r="J181" s="40">
        <f t="shared" ref="J181:J187" si="94">IF(I181&gt;0, E181-I181*0.3, IF(I181&lt;-3, E181+0.1, E181))</f>
        <v>-21.599999999999998</v>
      </c>
    </row>
    <row r="182" spans="2:10" x14ac:dyDescent="0.3">
      <c r="B182" s="28"/>
      <c r="C182" s="8">
        <v>43520</v>
      </c>
      <c r="D182" s="29" t="s">
        <v>32</v>
      </c>
      <c r="E182" s="9"/>
      <c r="F182" s="29"/>
      <c r="G182" s="9">
        <v>72</v>
      </c>
      <c r="H182" s="9">
        <f t="shared" si="92"/>
        <v>0</v>
      </c>
      <c r="I182" s="9">
        <f t="shared" si="93"/>
        <v>72</v>
      </c>
      <c r="J182" s="40">
        <f t="shared" si="94"/>
        <v>-21.599999999999998</v>
      </c>
    </row>
    <row r="183" spans="2:10" x14ac:dyDescent="0.3">
      <c r="B183" s="28"/>
      <c r="C183" s="8">
        <v>43520</v>
      </c>
      <c r="D183" s="29" t="s">
        <v>32</v>
      </c>
      <c r="E183" s="9"/>
      <c r="F183" s="29"/>
      <c r="G183" s="9">
        <v>72</v>
      </c>
      <c r="H183" s="9">
        <f t="shared" si="92"/>
        <v>0</v>
      </c>
      <c r="I183" s="9">
        <f t="shared" si="93"/>
        <v>72</v>
      </c>
      <c r="J183" s="40">
        <f t="shared" si="94"/>
        <v>-21.599999999999998</v>
      </c>
    </row>
    <row r="184" spans="2:10" x14ac:dyDescent="0.3">
      <c r="B184" s="28"/>
      <c r="C184" s="8">
        <v>43520</v>
      </c>
      <c r="D184" s="29" t="s">
        <v>32</v>
      </c>
      <c r="E184" s="9"/>
      <c r="F184" s="29"/>
      <c r="G184" s="9">
        <v>72</v>
      </c>
      <c r="H184" s="9">
        <f t="shared" si="92"/>
        <v>0</v>
      </c>
      <c r="I184" s="9">
        <f t="shared" si="93"/>
        <v>72</v>
      </c>
      <c r="J184" s="40">
        <f t="shared" si="94"/>
        <v>-21.599999999999998</v>
      </c>
    </row>
    <row r="185" spans="2:10" x14ac:dyDescent="0.3">
      <c r="B185" s="28"/>
      <c r="C185" s="8">
        <v>43520</v>
      </c>
      <c r="D185" s="29" t="s">
        <v>32</v>
      </c>
      <c r="E185" s="9"/>
      <c r="F185" s="29"/>
      <c r="G185" s="9">
        <v>72</v>
      </c>
      <c r="H185" s="9">
        <f t="shared" si="92"/>
        <v>0</v>
      </c>
      <c r="I185" s="9">
        <f t="shared" si="93"/>
        <v>72</v>
      </c>
      <c r="J185" s="40">
        <f t="shared" si="94"/>
        <v>-21.599999999999998</v>
      </c>
    </row>
    <row r="186" spans="2:10" x14ac:dyDescent="0.3">
      <c r="B186" s="28"/>
      <c r="C186" s="8">
        <v>43520</v>
      </c>
      <c r="D186" s="29" t="s">
        <v>32</v>
      </c>
      <c r="E186" s="9"/>
      <c r="F186" s="29"/>
      <c r="G186" s="9">
        <v>72</v>
      </c>
      <c r="H186" s="9">
        <f t="shared" si="92"/>
        <v>0</v>
      </c>
      <c r="I186" s="9">
        <f t="shared" si="93"/>
        <v>72</v>
      </c>
      <c r="J186" s="40">
        <f t="shared" si="94"/>
        <v>-21.599999999999998</v>
      </c>
    </row>
    <row r="187" spans="2:10" x14ac:dyDescent="0.3">
      <c r="B187" s="28"/>
      <c r="C187" s="8">
        <v>43520</v>
      </c>
      <c r="D187" s="29" t="s">
        <v>32</v>
      </c>
      <c r="E187" s="29"/>
      <c r="F187" s="29"/>
      <c r="G187" s="9">
        <v>72</v>
      </c>
      <c r="H187" s="9">
        <f t="shared" si="92"/>
        <v>0</v>
      </c>
      <c r="I187" s="9">
        <f t="shared" si="93"/>
        <v>72</v>
      </c>
      <c r="J187" s="40">
        <f t="shared" si="94"/>
        <v>-21.599999999999998</v>
      </c>
    </row>
    <row r="188" spans="2:10" x14ac:dyDescent="0.3">
      <c r="B188" s="37"/>
      <c r="C188" s="42">
        <v>43527</v>
      </c>
      <c r="D188" s="18" t="s">
        <v>28</v>
      </c>
      <c r="E188" s="38"/>
      <c r="F188" s="18"/>
      <c r="G188" s="38">
        <v>71</v>
      </c>
      <c r="H188" s="38">
        <f t="shared" ref="H188:H195" si="95">F188-ROUND(E188,0)</f>
        <v>0</v>
      </c>
      <c r="I188" s="38">
        <f t="shared" ref="I188:I195" si="96">G188-H188</f>
        <v>71</v>
      </c>
      <c r="J188" s="39">
        <f t="shared" ref="J188:J195" si="97">IF(I188&gt;0, E188-I188*0.3, IF(I188&lt;-3, E188+0.1, E188))</f>
        <v>-21.3</v>
      </c>
    </row>
    <row r="189" spans="2:10" x14ac:dyDescent="0.3">
      <c r="B189" s="28"/>
      <c r="C189" s="8">
        <v>43527</v>
      </c>
      <c r="D189" s="29" t="s">
        <v>28</v>
      </c>
      <c r="E189" s="9"/>
      <c r="F189" s="29"/>
      <c r="G189" s="9">
        <v>71</v>
      </c>
      <c r="H189" s="9">
        <f t="shared" si="95"/>
        <v>0</v>
      </c>
      <c r="I189" s="9">
        <f t="shared" si="96"/>
        <v>71</v>
      </c>
      <c r="J189" s="40">
        <f t="shared" si="97"/>
        <v>-21.3</v>
      </c>
    </row>
    <row r="190" spans="2:10" x14ac:dyDescent="0.3">
      <c r="B190" s="28"/>
      <c r="C190" s="8">
        <v>43527</v>
      </c>
      <c r="D190" s="29" t="s">
        <v>28</v>
      </c>
      <c r="E190" s="9"/>
      <c r="F190" s="29"/>
      <c r="G190" s="9">
        <v>71</v>
      </c>
      <c r="H190" s="9">
        <f t="shared" ref="H190:H193" si="98">F190-ROUND(E190,0)</f>
        <v>0</v>
      </c>
      <c r="I190" s="9">
        <f t="shared" ref="I190:I193" si="99">G190-H190</f>
        <v>71</v>
      </c>
      <c r="J190" s="40">
        <f t="shared" ref="J190:J193" si="100">IF(I190&gt;0, E190-I190*0.3, IF(I190&lt;-3, E190+0.1, E190))</f>
        <v>-21.3</v>
      </c>
    </row>
    <row r="191" spans="2:10" x14ac:dyDescent="0.3">
      <c r="B191" s="28"/>
      <c r="C191" s="8">
        <v>43527</v>
      </c>
      <c r="D191" s="29" t="s">
        <v>28</v>
      </c>
      <c r="E191" s="9"/>
      <c r="F191" s="29"/>
      <c r="G191" s="9">
        <v>71</v>
      </c>
      <c r="H191" s="9">
        <f t="shared" si="98"/>
        <v>0</v>
      </c>
      <c r="I191" s="9">
        <f t="shared" si="99"/>
        <v>71</v>
      </c>
      <c r="J191" s="40">
        <f t="shared" si="100"/>
        <v>-21.3</v>
      </c>
    </row>
    <row r="192" spans="2:10" x14ac:dyDescent="0.3">
      <c r="B192" s="28"/>
      <c r="C192" s="8">
        <v>43527</v>
      </c>
      <c r="D192" s="29" t="s">
        <v>28</v>
      </c>
      <c r="E192" s="29"/>
      <c r="F192" s="29"/>
      <c r="G192" s="9">
        <v>71</v>
      </c>
      <c r="H192" s="9">
        <f t="shared" si="98"/>
        <v>0</v>
      </c>
      <c r="I192" s="9">
        <f t="shared" si="99"/>
        <v>71</v>
      </c>
      <c r="J192" s="40">
        <f t="shared" si="100"/>
        <v>-21.3</v>
      </c>
    </row>
    <row r="193" spans="2:10" x14ac:dyDescent="0.3">
      <c r="B193" s="28"/>
      <c r="C193" s="8">
        <v>43527</v>
      </c>
      <c r="D193" s="29" t="s">
        <v>28</v>
      </c>
      <c r="E193" s="29"/>
      <c r="F193" s="29"/>
      <c r="G193" s="9">
        <v>71</v>
      </c>
      <c r="H193" s="9">
        <f t="shared" si="98"/>
        <v>0</v>
      </c>
      <c r="I193" s="9">
        <f t="shared" si="99"/>
        <v>71</v>
      </c>
      <c r="J193" s="40">
        <f t="shared" si="100"/>
        <v>-21.3</v>
      </c>
    </row>
    <row r="194" spans="2:10" x14ac:dyDescent="0.3">
      <c r="B194" s="28"/>
      <c r="C194" s="8">
        <v>43527</v>
      </c>
      <c r="D194" s="29" t="s">
        <v>28</v>
      </c>
      <c r="E194" s="29"/>
      <c r="F194" s="29"/>
      <c r="G194" s="9">
        <v>71</v>
      </c>
      <c r="H194" s="9">
        <f t="shared" si="95"/>
        <v>0</v>
      </c>
      <c r="I194" s="9">
        <f t="shared" si="96"/>
        <v>71</v>
      </c>
      <c r="J194" s="40">
        <f t="shared" si="97"/>
        <v>-21.3</v>
      </c>
    </row>
    <row r="195" spans="2:10" x14ac:dyDescent="0.3">
      <c r="B195" s="28"/>
      <c r="C195" s="8">
        <v>43527</v>
      </c>
      <c r="D195" s="29" t="s">
        <v>28</v>
      </c>
      <c r="E195" s="29"/>
      <c r="F195" s="29"/>
      <c r="G195" s="9">
        <v>71</v>
      </c>
      <c r="H195" s="9">
        <f t="shared" si="95"/>
        <v>0</v>
      </c>
      <c r="I195" s="9">
        <f t="shared" si="96"/>
        <v>71</v>
      </c>
      <c r="J195" s="40">
        <f t="shared" si="97"/>
        <v>-21.3</v>
      </c>
    </row>
    <row r="196" spans="2:10" x14ac:dyDescent="0.3">
      <c r="B196" s="28"/>
      <c r="C196" s="8">
        <v>43527</v>
      </c>
      <c r="D196" s="29" t="s">
        <v>28</v>
      </c>
      <c r="E196" s="29"/>
      <c r="F196" s="29"/>
      <c r="G196" s="9">
        <v>71</v>
      </c>
      <c r="H196" s="9">
        <f t="shared" ref="H196:H199" si="101">F196-ROUND(E196,0)</f>
        <v>0</v>
      </c>
      <c r="I196" s="9">
        <f t="shared" ref="I196:I199" si="102">G196-H196</f>
        <v>71</v>
      </c>
      <c r="J196" s="40">
        <f t="shared" ref="J196:J199" si="103">IF(I196&gt;0, E196-I196*0.3, IF(I196&lt;-3, E196+0.1, E196))</f>
        <v>-21.3</v>
      </c>
    </row>
    <row r="197" spans="2:10" x14ac:dyDescent="0.3">
      <c r="B197" s="28"/>
      <c r="C197" s="8">
        <v>43527</v>
      </c>
      <c r="D197" s="29" t="s">
        <v>28</v>
      </c>
      <c r="E197" s="29"/>
      <c r="F197" s="29"/>
      <c r="G197" s="9">
        <v>71</v>
      </c>
      <c r="H197" s="9">
        <f t="shared" si="101"/>
        <v>0</v>
      </c>
      <c r="I197" s="9">
        <f t="shared" si="102"/>
        <v>71</v>
      </c>
      <c r="J197" s="40">
        <f t="shared" si="103"/>
        <v>-21.3</v>
      </c>
    </row>
    <row r="198" spans="2:10" x14ac:dyDescent="0.3">
      <c r="B198" s="28"/>
      <c r="C198" s="8">
        <v>43527</v>
      </c>
      <c r="D198" s="29" t="s">
        <v>28</v>
      </c>
      <c r="E198" s="29"/>
      <c r="F198" s="29"/>
      <c r="G198" s="9">
        <v>71</v>
      </c>
      <c r="H198" s="9">
        <f t="shared" si="101"/>
        <v>0</v>
      </c>
      <c r="I198" s="9">
        <f t="shared" si="102"/>
        <v>71</v>
      </c>
      <c r="J198" s="40">
        <f t="shared" si="103"/>
        <v>-21.3</v>
      </c>
    </row>
    <row r="199" spans="2:10" x14ac:dyDescent="0.3">
      <c r="B199" s="28"/>
      <c r="C199" s="8">
        <v>43527</v>
      </c>
      <c r="D199" s="29" t="s">
        <v>28</v>
      </c>
      <c r="E199" s="29"/>
      <c r="F199" s="29"/>
      <c r="G199" s="9">
        <v>71</v>
      </c>
      <c r="H199" s="9">
        <f t="shared" si="101"/>
        <v>0</v>
      </c>
      <c r="I199" s="9">
        <f t="shared" si="102"/>
        <v>71</v>
      </c>
      <c r="J199" s="40">
        <f t="shared" si="103"/>
        <v>-21.3</v>
      </c>
    </row>
    <row r="200" spans="2:10" x14ac:dyDescent="0.3">
      <c r="B200" s="37"/>
      <c r="C200" s="42">
        <v>43534</v>
      </c>
      <c r="D200" s="18" t="s">
        <v>18</v>
      </c>
      <c r="E200" s="38"/>
      <c r="F200" s="38"/>
      <c r="G200" s="18">
        <v>72</v>
      </c>
      <c r="H200" s="38">
        <f t="shared" ref="H200" si="104">F200-ROUND(E200,0)</f>
        <v>0</v>
      </c>
      <c r="I200" s="38">
        <f t="shared" ref="I200" si="105">G200-H200</f>
        <v>72</v>
      </c>
      <c r="J200" s="39">
        <f t="shared" ref="J200" si="106">IF(I200&gt;0, E200-I200*0.3, IF(I200&lt;-3, E200+0.1, E200))</f>
        <v>-21.599999999999998</v>
      </c>
    </row>
    <row r="201" spans="2:10" x14ac:dyDescent="0.3">
      <c r="B201" s="28"/>
      <c r="C201" s="8">
        <v>43534</v>
      </c>
      <c r="D201" s="29" t="s">
        <v>18</v>
      </c>
      <c r="E201" s="9"/>
      <c r="F201" s="29"/>
      <c r="G201" s="29">
        <v>72</v>
      </c>
      <c r="H201" s="9">
        <f t="shared" ref="H201:H208" si="107">F201-ROUND(E201,0)</f>
        <v>0</v>
      </c>
      <c r="I201" s="9">
        <f t="shared" ref="I201:I208" si="108">G201-H201</f>
        <v>72</v>
      </c>
      <c r="J201" s="40">
        <f t="shared" ref="J201:J208" si="109">IF(I201&gt;0, E201-I201*0.3, IF(I201&lt;-3, E201+0.1, E201))</f>
        <v>-21.599999999999998</v>
      </c>
    </row>
    <row r="202" spans="2:10" x14ac:dyDescent="0.3">
      <c r="B202" s="28"/>
      <c r="C202" s="8">
        <v>43534</v>
      </c>
      <c r="D202" s="29" t="s">
        <v>18</v>
      </c>
      <c r="E202" s="9"/>
      <c r="F202" s="29"/>
      <c r="G202" s="29">
        <v>72</v>
      </c>
      <c r="H202" s="9">
        <f t="shared" si="107"/>
        <v>0</v>
      </c>
      <c r="I202" s="9">
        <f t="shared" si="108"/>
        <v>72</v>
      </c>
      <c r="J202" s="40">
        <f t="shared" si="109"/>
        <v>-21.599999999999998</v>
      </c>
    </row>
    <row r="203" spans="2:10" x14ac:dyDescent="0.3">
      <c r="B203" s="28"/>
      <c r="C203" s="8">
        <v>43534</v>
      </c>
      <c r="D203" s="29" t="s">
        <v>18</v>
      </c>
      <c r="E203" s="9"/>
      <c r="F203" s="29"/>
      <c r="G203" s="29">
        <v>72</v>
      </c>
      <c r="H203" s="9">
        <f t="shared" si="107"/>
        <v>0</v>
      </c>
      <c r="I203" s="9">
        <f t="shared" si="108"/>
        <v>72</v>
      </c>
      <c r="J203" s="40">
        <f t="shared" si="109"/>
        <v>-21.599999999999998</v>
      </c>
    </row>
    <row r="204" spans="2:10" x14ac:dyDescent="0.3">
      <c r="B204" s="28"/>
      <c r="C204" s="8">
        <v>43534</v>
      </c>
      <c r="D204" s="29" t="s">
        <v>18</v>
      </c>
      <c r="E204" s="29"/>
      <c r="F204" s="9"/>
      <c r="G204" s="29">
        <v>72</v>
      </c>
      <c r="H204" s="9">
        <f t="shared" ref="H204" si="110">F204-ROUND(E204,0)</f>
        <v>0</v>
      </c>
      <c r="I204" s="9">
        <f t="shared" ref="I204" si="111">G204-H204</f>
        <v>72</v>
      </c>
      <c r="J204" s="40">
        <f t="shared" si="109"/>
        <v>-21.599999999999998</v>
      </c>
    </row>
    <row r="205" spans="2:10" x14ac:dyDescent="0.3">
      <c r="B205" s="28"/>
      <c r="C205" s="8">
        <v>43534</v>
      </c>
      <c r="D205" s="29" t="s">
        <v>18</v>
      </c>
      <c r="E205" s="29"/>
      <c r="F205" s="29"/>
      <c r="G205" s="29">
        <v>72</v>
      </c>
      <c r="H205" s="9">
        <f t="shared" si="107"/>
        <v>0</v>
      </c>
      <c r="I205" s="9">
        <f t="shared" si="108"/>
        <v>72</v>
      </c>
      <c r="J205" s="40">
        <f t="shared" si="109"/>
        <v>-21.599999999999998</v>
      </c>
    </row>
    <row r="206" spans="2:10" x14ac:dyDescent="0.3">
      <c r="B206" s="28"/>
      <c r="C206" s="8">
        <v>43534</v>
      </c>
      <c r="D206" s="29" t="s">
        <v>18</v>
      </c>
      <c r="E206" s="29"/>
      <c r="F206" s="9"/>
      <c r="G206" s="29">
        <v>72</v>
      </c>
      <c r="H206" s="9">
        <f t="shared" si="107"/>
        <v>0</v>
      </c>
      <c r="I206" s="9">
        <f t="shared" si="108"/>
        <v>72</v>
      </c>
      <c r="J206" s="40">
        <f t="shared" si="109"/>
        <v>-21.599999999999998</v>
      </c>
    </row>
    <row r="207" spans="2:10" x14ac:dyDescent="0.3">
      <c r="B207" s="28"/>
      <c r="C207" s="8">
        <v>43534</v>
      </c>
      <c r="D207" s="29" t="s">
        <v>18</v>
      </c>
      <c r="E207" s="29"/>
      <c r="F207" s="29"/>
      <c r="G207" s="29">
        <v>72</v>
      </c>
      <c r="H207" s="9">
        <f t="shared" si="107"/>
        <v>0</v>
      </c>
      <c r="I207" s="9">
        <f t="shared" si="108"/>
        <v>72</v>
      </c>
      <c r="J207" s="40">
        <f t="shared" si="109"/>
        <v>-21.599999999999998</v>
      </c>
    </row>
    <row r="208" spans="2:10" x14ac:dyDescent="0.3">
      <c r="B208" s="31"/>
      <c r="C208" s="32">
        <v>43534</v>
      </c>
      <c r="D208" s="35" t="s">
        <v>18</v>
      </c>
      <c r="E208" s="35"/>
      <c r="F208" s="35"/>
      <c r="G208" s="35">
        <v>72</v>
      </c>
      <c r="H208" s="34">
        <f t="shared" si="107"/>
        <v>0</v>
      </c>
      <c r="I208" s="34">
        <f t="shared" si="108"/>
        <v>72</v>
      </c>
      <c r="J208" s="41">
        <f t="shared" si="109"/>
        <v>-21.599999999999998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workbookViewId="0">
      <selection activeCell="J7" sqref="J7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  <col min="19" max="19" width="9" customWidth="1"/>
  </cols>
  <sheetData>
    <row r="1" spans="1:21" x14ac:dyDescent="0.3">
      <c r="A1" s="43" t="s">
        <v>10</v>
      </c>
      <c r="B1" s="43"/>
      <c r="C1" s="43" t="s">
        <v>53</v>
      </c>
    </row>
    <row r="3" spans="1:21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</row>
    <row r="4" spans="1:21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49" t="s">
        <v>68</v>
      </c>
      <c r="S4" s="49" t="s">
        <v>65</v>
      </c>
      <c r="T4" s="49" t="s">
        <v>67</v>
      </c>
      <c r="U4" s="49" t="s">
        <v>66</v>
      </c>
    </row>
    <row r="5" spans="1:21" x14ac:dyDescent="0.3">
      <c r="B5" s="2" t="s">
        <v>14</v>
      </c>
      <c r="C5" s="2">
        <f>F38</f>
        <v>77</v>
      </c>
      <c r="D5" s="2">
        <f>F53</f>
        <v>76</v>
      </c>
      <c r="E5" s="2">
        <f>F67</f>
        <v>85</v>
      </c>
      <c r="F5" s="2">
        <f>F78</f>
        <v>73</v>
      </c>
      <c r="G5" s="2">
        <f>F90</f>
        <v>79</v>
      </c>
      <c r="H5" s="2">
        <f>F105</f>
        <v>89</v>
      </c>
      <c r="I5" s="2">
        <f>F121</f>
        <v>79</v>
      </c>
      <c r="J5" s="2">
        <f>F133</f>
        <v>80</v>
      </c>
      <c r="K5" s="2"/>
      <c r="L5" s="2"/>
      <c r="M5" s="2"/>
      <c r="N5" s="2"/>
      <c r="O5" s="2"/>
      <c r="P5" s="2"/>
      <c r="Q5" s="27">
        <f t="shared" ref="Q5:Q34" si="0">SUM(SMALL(C5:P5,1))+SUM(SMALL(C5:P5,2))+SUM(SMALL(C5:P5,3))+SUM(SMALL(C5:P5,4))+SUM(SMALL(C5:P5,5))+SUM(SMALL(C5:P5,6))+SUM(SMALL(C5:P5,7))+SUM(SMALL(C5:P5,8))</f>
        <v>638</v>
      </c>
      <c r="R5" s="9">
        <f>SUM(C5:P5)</f>
        <v>638</v>
      </c>
      <c r="S5" s="50">
        <f>R5/COUNT(C5:P5)</f>
        <v>79.75</v>
      </c>
      <c r="T5">
        <f>COUNT(C5:P5)</f>
        <v>8</v>
      </c>
      <c r="U5">
        <f>RANK(S5,$S$5:$S$34,1)</f>
        <v>6</v>
      </c>
    </row>
    <row r="6" spans="1:21" x14ac:dyDescent="0.3">
      <c r="B6" s="2" t="s">
        <v>15</v>
      </c>
      <c r="C6" s="2">
        <f>F39</f>
        <v>83</v>
      </c>
      <c r="D6" s="2">
        <f>F54</f>
        <v>75</v>
      </c>
      <c r="E6" s="2">
        <f>F68</f>
        <v>79</v>
      </c>
      <c r="F6" s="2">
        <f>F79</f>
        <v>69</v>
      </c>
      <c r="G6" s="2">
        <f>F91</f>
        <v>72</v>
      </c>
      <c r="H6" s="2">
        <f>F106</f>
        <v>78</v>
      </c>
      <c r="I6" s="2">
        <f>F122</f>
        <v>74</v>
      </c>
      <c r="J6" s="2">
        <f>F134</f>
        <v>77</v>
      </c>
      <c r="K6" s="2"/>
      <c r="L6" s="2"/>
      <c r="M6" s="2"/>
      <c r="N6" s="2"/>
      <c r="O6" s="2"/>
      <c r="P6" s="2"/>
      <c r="Q6" s="27">
        <f t="shared" si="0"/>
        <v>607</v>
      </c>
      <c r="R6" s="9">
        <f t="shared" ref="R6:R34" si="1">SUM(C6:P6)</f>
        <v>607</v>
      </c>
      <c r="S6" s="50">
        <f t="shared" ref="S6:S29" si="2">R6/COUNT(C6:P6)</f>
        <v>75.875</v>
      </c>
      <c r="T6">
        <f t="shared" ref="T6:T34" si="3">COUNT(C6:P6)</f>
        <v>8</v>
      </c>
      <c r="U6">
        <f>RANK(S6,$S$5:$S$34,1)</f>
        <v>3</v>
      </c>
    </row>
    <row r="7" spans="1:21" x14ac:dyDescent="0.3">
      <c r="B7" s="2" t="s">
        <v>35</v>
      </c>
      <c r="C7" s="2">
        <f>F40</f>
        <v>78</v>
      </c>
      <c r="D7" s="2">
        <f>F55</f>
        <v>73</v>
      </c>
      <c r="E7" s="2"/>
      <c r="F7" s="2">
        <f>F89</f>
        <v>73</v>
      </c>
      <c r="G7" s="2">
        <f>F97</f>
        <v>81</v>
      </c>
      <c r="H7" s="2">
        <f>F111</f>
        <v>77</v>
      </c>
      <c r="I7" s="2">
        <f>F127</f>
        <v>80</v>
      </c>
      <c r="J7" s="2">
        <f>F139</f>
        <v>80</v>
      </c>
      <c r="K7" s="2"/>
      <c r="L7" s="2"/>
      <c r="M7" s="2"/>
      <c r="N7" s="2"/>
      <c r="O7" s="23"/>
      <c r="P7" s="2"/>
      <c r="Q7" s="27" t="e">
        <f t="shared" si="0"/>
        <v>#NUM!</v>
      </c>
      <c r="R7" s="9">
        <f t="shared" si="1"/>
        <v>542</v>
      </c>
      <c r="S7" s="50">
        <f t="shared" si="2"/>
        <v>77.428571428571431</v>
      </c>
      <c r="T7">
        <f t="shared" si="3"/>
        <v>7</v>
      </c>
      <c r="U7">
        <f>RANK(S7,$S$5:$S$34,1)</f>
        <v>5</v>
      </c>
    </row>
    <row r="8" spans="1:21" x14ac:dyDescent="0.3">
      <c r="B8" s="2" t="s">
        <v>12</v>
      </c>
      <c r="C8" s="2">
        <f>F41</f>
        <v>91</v>
      </c>
      <c r="D8" s="2">
        <f>F56</f>
        <v>88</v>
      </c>
      <c r="E8" s="2"/>
      <c r="F8" s="2"/>
      <c r="G8" s="2">
        <f>F98</f>
        <v>83</v>
      </c>
      <c r="H8" s="2">
        <f>F112</f>
        <v>81</v>
      </c>
      <c r="I8" s="2">
        <f>F128</f>
        <v>85</v>
      </c>
      <c r="J8" s="2">
        <f>F140</f>
        <v>96</v>
      </c>
      <c r="K8" s="2"/>
      <c r="L8" s="2"/>
      <c r="M8" s="2"/>
      <c r="N8" s="2"/>
      <c r="O8" s="23"/>
      <c r="P8" s="2"/>
      <c r="Q8" s="27" t="e">
        <f t="shared" si="0"/>
        <v>#NUM!</v>
      </c>
      <c r="R8" s="9">
        <f t="shared" si="1"/>
        <v>524</v>
      </c>
      <c r="S8" s="50">
        <f t="shared" si="2"/>
        <v>87.333333333333329</v>
      </c>
      <c r="T8">
        <f t="shared" si="3"/>
        <v>6</v>
      </c>
      <c r="U8">
        <f>RANK(S8,$S$5:$S$34,1)</f>
        <v>12</v>
      </c>
    </row>
    <row r="9" spans="1:21" x14ac:dyDescent="0.3">
      <c r="B9" s="2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/>
      <c r="Q9" s="27" t="e">
        <f t="shared" si="0"/>
        <v>#NUM!</v>
      </c>
      <c r="R9" s="9"/>
      <c r="S9" s="50"/>
      <c r="T9">
        <f t="shared" si="3"/>
        <v>0</v>
      </c>
    </row>
    <row r="10" spans="1:21" x14ac:dyDescent="0.3">
      <c r="A10" s="9"/>
      <c r="B10" s="23" t="s">
        <v>36</v>
      </c>
      <c r="C10" s="2">
        <f>F42</f>
        <v>77</v>
      </c>
      <c r="D10" s="2">
        <f>F57</f>
        <v>72</v>
      </c>
      <c r="E10" s="2">
        <f>F69</f>
        <v>69</v>
      </c>
      <c r="F10" s="2">
        <f>F80</f>
        <v>70</v>
      </c>
      <c r="G10" s="2">
        <f>F92</f>
        <v>70</v>
      </c>
      <c r="H10" s="2">
        <f>F107</f>
        <v>72</v>
      </c>
      <c r="I10" s="2">
        <f>F123</f>
        <v>74</v>
      </c>
      <c r="J10" s="2">
        <f>F135</f>
        <v>75</v>
      </c>
      <c r="K10" s="2"/>
      <c r="L10" s="2"/>
      <c r="M10" s="2"/>
      <c r="N10" s="2"/>
      <c r="O10" s="23"/>
      <c r="P10" s="2"/>
      <c r="Q10" s="27">
        <f t="shared" si="0"/>
        <v>579</v>
      </c>
      <c r="R10" s="9">
        <f t="shared" si="1"/>
        <v>579</v>
      </c>
      <c r="S10" s="50">
        <f t="shared" si="2"/>
        <v>72.375</v>
      </c>
      <c r="T10">
        <f t="shared" si="3"/>
        <v>8</v>
      </c>
      <c r="U10">
        <f t="shared" ref="U10:U20" si="4">RANK(S10,$S$5:$S$34,1)</f>
        <v>1</v>
      </c>
    </row>
    <row r="11" spans="1:21" x14ac:dyDescent="0.3">
      <c r="A11" s="9"/>
      <c r="B11" s="23" t="s">
        <v>37</v>
      </c>
      <c r="C11" s="2">
        <f>F43</f>
        <v>83</v>
      </c>
      <c r="D11" s="2">
        <f>F58</f>
        <v>83</v>
      </c>
      <c r="E11" s="2">
        <f>F70</f>
        <v>81</v>
      </c>
      <c r="F11" s="2">
        <f>F81</f>
        <v>73</v>
      </c>
      <c r="G11" s="2">
        <f>F93</f>
        <v>82</v>
      </c>
      <c r="H11" s="2">
        <f>F108</f>
        <v>79</v>
      </c>
      <c r="I11" s="2">
        <f>F124</f>
        <v>80</v>
      </c>
      <c r="J11" s="2">
        <f>F136</f>
        <v>90</v>
      </c>
      <c r="K11" s="2"/>
      <c r="L11" s="2"/>
      <c r="M11" s="2"/>
      <c r="N11" s="2"/>
      <c r="O11" s="23"/>
      <c r="P11" s="2"/>
      <c r="Q11" s="27">
        <f t="shared" si="0"/>
        <v>651</v>
      </c>
      <c r="R11" s="9">
        <f t="shared" si="1"/>
        <v>651</v>
      </c>
      <c r="S11" s="50">
        <f t="shared" si="2"/>
        <v>81.375</v>
      </c>
      <c r="T11">
        <f t="shared" si="3"/>
        <v>8</v>
      </c>
      <c r="U11">
        <f t="shared" si="4"/>
        <v>9</v>
      </c>
    </row>
    <row r="12" spans="1:21" x14ac:dyDescent="0.3">
      <c r="A12" s="9"/>
      <c r="B12" s="23" t="s">
        <v>8</v>
      </c>
      <c r="C12" s="2">
        <f>F44</f>
        <v>74</v>
      </c>
      <c r="D12" s="2">
        <f>F59</f>
        <v>73</v>
      </c>
      <c r="E12" s="2">
        <f>F71</f>
        <v>79</v>
      </c>
      <c r="F12" s="2">
        <f>F82</f>
        <v>79</v>
      </c>
      <c r="G12" s="2">
        <f>F94</f>
        <v>74</v>
      </c>
      <c r="H12" s="2">
        <f>F109</f>
        <v>84</v>
      </c>
      <c r="I12" s="2">
        <f>F125</f>
        <v>75</v>
      </c>
      <c r="J12" s="2">
        <f>F137</f>
        <v>77</v>
      </c>
      <c r="K12" s="2"/>
      <c r="L12" s="2"/>
      <c r="M12" s="2"/>
      <c r="N12" s="2"/>
      <c r="O12" s="23"/>
      <c r="P12" s="2"/>
      <c r="Q12" s="27">
        <f t="shared" si="0"/>
        <v>615</v>
      </c>
      <c r="R12" s="9">
        <f t="shared" si="1"/>
        <v>615</v>
      </c>
      <c r="S12" s="50">
        <f t="shared" si="2"/>
        <v>76.875</v>
      </c>
      <c r="T12">
        <f t="shared" si="3"/>
        <v>8</v>
      </c>
      <c r="U12">
        <f t="shared" si="4"/>
        <v>4</v>
      </c>
    </row>
    <row r="13" spans="1:21" x14ac:dyDescent="0.3">
      <c r="A13" s="9"/>
      <c r="B13" s="23" t="s">
        <v>38</v>
      </c>
      <c r="C13" s="2">
        <f>F45</f>
        <v>97</v>
      </c>
      <c r="D13" s="2"/>
      <c r="E13" s="2">
        <f>F77</f>
        <v>88</v>
      </c>
      <c r="F13" s="2">
        <f>F85</f>
        <v>83</v>
      </c>
      <c r="G13" s="2">
        <f>F95</f>
        <v>97</v>
      </c>
      <c r="H13" s="2">
        <f>F110</f>
        <v>100</v>
      </c>
      <c r="I13" s="2">
        <f>F126</f>
        <v>86</v>
      </c>
      <c r="J13" s="2">
        <f>F138</f>
        <v>93</v>
      </c>
      <c r="K13" s="2"/>
      <c r="L13" s="2"/>
      <c r="M13" s="2"/>
      <c r="N13" s="2"/>
      <c r="O13" s="23"/>
      <c r="P13" s="2"/>
      <c r="Q13" s="27" t="e">
        <f t="shared" si="0"/>
        <v>#NUM!</v>
      </c>
      <c r="R13" s="9">
        <f t="shared" si="1"/>
        <v>644</v>
      </c>
      <c r="S13" s="50">
        <f t="shared" si="2"/>
        <v>92</v>
      </c>
      <c r="T13">
        <f t="shared" si="3"/>
        <v>7</v>
      </c>
      <c r="U13">
        <f t="shared" si="4"/>
        <v>15</v>
      </c>
    </row>
    <row r="14" spans="1:21" x14ac:dyDescent="0.3">
      <c r="A14" s="9"/>
      <c r="B14" s="23" t="s">
        <v>39</v>
      </c>
      <c r="C14" s="2">
        <f>F48</f>
        <v>91</v>
      </c>
      <c r="D14" s="2">
        <f>F62</f>
        <v>82</v>
      </c>
      <c r="E14" s="2">
        <f>F73</f>
        <v>85</v>
      </c>
      <c r="F14" s="2"/>
      <c r="G14" s="2">
        <f>F99</f>
        <v>84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0"/>
        <v>#NUM!</v>
      </c>
      <c r="R14" s="9">
        <f t="shared" si="1"/>
        <v>342</v>
      </c>
      <c r="S14" s="50">
        <f t="shared" si="2"/>
        <v>85.5</v>
      </c>
      <c r="T14">
        <f t="shared" si="3"/>
        <v>4</v>
      </c>
      <c r="U14">
        <f t="shared" si="4"/>
        <v>11</v>
      </c>
    </row>
    <row r="15" spans="1:21" x14ac:dyDescent="0.3">
      <c r="A15" s="9"/>
      <c r="B15" s="23" t="s">
        <v>40</v>
      </c>
      <c r="C15" s="2">
        <f>F52</f>
        <v>94</v>
      </c>
      <c r="D15" s="2">
        <f>F66</f>
        <v>88</v>
      </c>
      <c r="E15" s="2"/>
      <c r="F15" s="2"/>
      <c r="G15" s="2">
        <f>F104</f>
        <v>97</v>
      </c>
      <c r="H15" s="2">
        <f>F116</f>
        <v>98</v>
      </c>
      <c r="I15" s="2"/>
      <c r="J15" s="2">
        <f>F142</f>
        <v>89</v>
      </c>
      <c r="K15" s="2"/>
      <c r="L15" s="2"/>
      <c r="M15" s="2"/>
      <c r="N15" s="2"/>
      <c r="O15" s="23"/>
      <c r="P15" s="2"/>
      <c r="Q15" s="27" t="e">
        <f t="shared" si="0"/>
        <v>#NUM!</v>
      </c>
      <c r="R15" s="9">
        <f t="shared" si="1"/>
        <v>466</v>
      </c>
      <c r="S15" s="50">
        <f t="shared" si="2"/>
        <v>93.2</v>
      </c>
      <c r="T15">
        <f t="shared" si="3"/>
        <v>5</v>
      </c>
      <c r="U15">
        <f t="shared" si="4"/>
        <v>16</v>
      </c>
    </row>
    <row r="16" spans="1:21" x14ac:dyDescent="0.3">
      <c r="A16" s="9"/>
      <c r="B16" s="23" t="s">
        <v>41</v>
      </c>
      <c r="C16" s="2">
        <f>F47</f>
        <v>72</v>
      </c>
      <c r="D16" s="2">
        <f>F61</f>
        <v>83</v>
      </c>
      <c r="E16" s="2">
        <f>F72</f>
        <v>84</v>
      </c>
      <c r="F16" s="2">
        <f>F83</f>
        <v>75</v>
      </c>
      <c r="G16" s="2"/>
      <c r="H16" s="2">
        <f>F117</f>
        <v>87</v>
      </c>
      <c r="I16" s="2">
        <f>F131</f>
        <v>85</v>
      </c>
      <c r="J16" s="2">
        <f>F141</f>
        <v>83</v>
      </c>
      <c r="K16" s="2"/>
      <c r="L16" s="2"/>
      <c r="M16" s="2"/>
      <c r="N16" s="2"/>
      <c r="O16" s="2"/>
      <c r="P16" s="2"/>
      <c r="Q16" s="27" t="e">
        <f t="shared" si="0"/>
        <v>#NUM!</v>
      </c>
      <c r="R16" s="9">
        <f t="shared" si="1"/>
        <v>569</v>
      </c>
      <c r="S16" s="50">
        <f t="shared" si="2"/>
        <v>81.285714285714292</v>
      </c>
      <c r="T16">
        <f t="shared" si="3"/>
        <v>7</v>
      </c>
      <c r="U16">
        <f t="shared" si="4"/>
        <v>8</v>
      </c>
    </row>
    <row r="17" spans="1:21" x14ac:dyDescent="0.3">
      <c r="A17" s="9"/>
      <c r="B17" s="23" t="s">
        <v>42</v>
      </c>
      <c r="C17" s="2">
        <f>F49</f>
        <v>108</v>
      </c>
      <c r="D17" s="2">
        <f>F63</f>
        <v>132</v>
      </c>
      <c r="E17" s="2">
        <f>F74</f>
        <v>105</v>
      </c>
      <c r="F17" s="2">
        <f>F84</f>
        <v>97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0"/>
        <v>#NUM!</v>
      </c>
      <c r="R17" s="9">
        <f t="shared" si="1"/>
        <v>442</v>
      </c>
      <c r="S17" s="50">
        <f t="shared" si="2"/>
        <v>110.5</v>
      </c>
      <c r="T17">
        <f t="shared" si="3"/>
        <v>4</v>
      </c>
      <c r="U17">
        <f t="shared" si="4"/>
        <v>19</v>
      </c>
    </row>
    <row r="18" spans="1:21" x14ac:dyDescent="0.3">
      <c r="A18" s="9"/>
      <c r="B18" s="23" t="s">
        <v>43</v>
      </c>
      <c r="C18" s="2">
        <f>F50</f>
        <v>110</v>
      </c>
      <c r="D18" s="2">
        <f>F64</f>
        <v>95</v>
      </c>
      <c r="E18" s="2"/>
      <c r="F18" s="2"/>
      <c r="G18" s="2">
        <f>F100</f>
        <v>108</v>
      </c>
      <c r="H18" s="2">
        <f>F113</f>
        <v>101</v>
      </c>
      <c r="I18" s="2">
        <f>F129</f>
        <v>91</v>
      </c>
      <c r="J18" s="2"/>
      <c r="K18" s="2"/>
      <c r="L18" s="2"/>
      <c r="M18" s="2"/>
      <c r="N18" s="2"/>
      <c r="O18" s="2"/>
      <c r="P18" s="2"/>
      <c r="Q18" s="27" t="e">
        <f t="shared" si="0"/>
        <v>#NUM!</v>
      </c>
      <c r="R18" s="9">
        <f t="shared" si="1"/>
        <v>505</v>
      </c>
      <c r="S18" s="50">
        <f t="shared" si="2"/>
        <v>101</v>
      </c>
      <c r="T18">
        <f t="shared" si="3"/>
        <v>5</v>
      </c>
      <c r="U18">
        <f t="shared" si="4"/>
        <v>18</v>
      </c>
    </row>
    <row r="19" spans="1:21" x14ac:dyDescent="0.3">
      <c r="A19" s="9"/>
      <c r="B19" s="23" t="s">
        <v>59</v>
      </c>
      <c r="C19" s="2"/>
      <c r="D19" s="2"/>
      <c r="E19" s="2">
        <f>F75</f>
        <v>83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0"/>
        <v>#NUM!</v>
      </c>
      <c r="R19" s="9">
        <f t="shared" si="1"/>
        <v>83</v>
      </c>
      <c r="S19" s="50">
        <f t="shared" si="2"/>
        <v>83</v>
      </c>
      <c r="T19">
        <f t="shared" si="3"/>
        <v>1</v>
      </c>
      <c r="U19">
        <f t="shared" si="4"/>
        <v>10</v>
      </c>
    </row>
    <row r="20" spans="1:21" x14ac:dyDescent="0.3">
      <c r="B20" s="23" t="s">
        <v>60</v>
      </c>
      <c r="C20" s="2"/>
      <c r="D20" s="2"/>
      <c r="E20" s="2">
        <f>F76</f>
        <v>88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0"/>
        <v>#NUM!</v>
      </c>
      <c r="R20" s="9">
        <f t="shared" si="1"/>
        <v>88</v>
      </c>
      <c r="S20" s="50">
        <f t="shared" si="2"/>
        <v>88</v>
      </c>
      <c r="T20">
        <f t="shared" si="3"/>
        <v>1</v>
      </c>
      <c r="U20">
        <f t="shared" si="4"/>
        <v>13</v>
      </c>
    </row>
    <row r="21" spans="1:21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7" t="e">
        <f t="shared" si="0"/>
        <v>#NUM!</v>
      </c>
      <c r="R21" s="9"/>
      <c r="S21" s="50"/>
      <c r="T21">
        <f t="shared" si="3"/>
        <v>0</v>
      </c>
    </row>
    <row r="22" spans="1:21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7" t="e">
        <f t="shared" si="0"/>
        <v>#NUM!</v>
      </c>
      <c r="R22" s="9"/>
      <c r="S22" s="50"/>
      <c r="T22">
        <f t="shared" si="3"/>
        <v>0</v>
      </c>
    </row>
    <row r="23" spans="1:21" x14ac:dyDescent="0.3">
      <c r="B23" s="23" t="s">
        <v>52</v>
      </c>
      <c r="C23" s="2">
        <f>F51</f>
        <v>88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7" t="e">
        <f t="shared" si="0"/>
        <v>#NUM!</v>
      </c>
      <c r="R23" s="9">
        <f t="shared" si="1"/>
        <v>88</v>
      </c>
      <c r="S23" s="50">
        <f t="shared" si="2"/>
        <v>88</v>
      </c>
      <c r="T23">
        <f t="shared" si="3"/>
        <v>1</v>
      </c>
      <c r="U23">
        <f t="shared" ref="U23:U29" si="5">RANK(S23,$S$5:$S$34,1)</f>
        <v>13</v>
      </c>
    </row>
    <row r="24" spans="1:21" x14ac:dyDescent="0.3">
      <c r="B24" s="2" t="s">
        <v>56</v>
      </c>
      <c r="C24" s="2">
        <f>F46</f>
        <v>160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0"/>
        <v>#NUM!</v>
      </c>
      <c r="R24" s="9">
        <f t="shared" si="1"/>
        <v>160</v>
      </c>
      <c r="S24" s="50">
        <f t="shared" si="2"/>
        <v>160</v>
      </c>
      <c r="T24">
        <f t="shared" si="3"/>
        <v>1</v>
      </c>
      <c r="U24">
        <f t="shared" si="5"/>
        <v>22</v>
      </c>
    </row>
    <row r="25" spans="1:21" x14ac:dyDescent="0.3">
      <c r="B25" s="2" t="s">
        <v>57</v>
      </c>
      <c r="C25" s="2"/>
      <c r="D25" s="2">
        <f>F65</f>
        <v>133</v>
      </c>
      <c r="E25" s="2"/>
      <c r="F25" s="2"/>
      <c r="G25" s="2"/>
      <c r="H25" s="2"/>
      <c r="I25" s="2">
        <f>F132</f>
        <v>132</v>
      </c>
      <c r="J25" s="2"/>
      <c r="K25" s="2"/>
      <c r="L25" s="2"/>
      <c r="M25" s="2"/>
      <c r="N25" s="2"/>
      <c r="O25" s="2"/>
      <c r="P25" s="2"/>
      <c r="Q25" s="27" t="e">
        <f t="shared" si="0"/>
        <v>#NUM!</v>
      </c>
      <c r="R25" s="9">
        <f t="shared" si="1"/>
        <v>265</v>
      </c>
      <c r="S25" s="50">
        <f t="shared" si="2"/>
        <v>132.5</v>
      </c>
      <c r="T25">
        <f t="shared" si="3"/>
        <v>2</v>
      </c>
      <c r="U25">
        <f t="shared" si="5"/>
        <v>21</v>
      </c>
    </row>
    <row r="26" spans="1:21" x14ac:dyDescent="0.3">
      <c r="B26" s="2" t="s">
        <v>58</v>
      </c>
      <c r="C26" s="2"/>
      <c r="D26" s="2">
        <f>F60</f>
        <v>111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si="0"/>
        <v>#NUM!</v>
      </c>
      <c r="R26" s="9">
        <f t="shared" si="1"/>
        <v>111</v>
      </c>
      <c r="S26" s="50">
        <f t="shared" si="2"/>
        <v>111</v>
      </c>
      <c r="T26">
        <f t="shared" si="3"/>
        <v>1</v>
      </c>
      <c r="U26">
        <f t="shared" si="5"/>
        <v>20</v>
      </c>
    </row>
    <row r="27" spans="1:21" x14ac:dyDescent="0.3">
      <c r="B27" s="2" t="s">
        <v>62</v>
      </c>
      <c r="C27" s="2"/>
      <c r="D27" s="2"/>
      <c r="E27" s="2"/>
      <c r="F27" s="2">
        <f>F86</f>
        <v>76</v>
      </c>
      <c r="G27" s="2">
        <f>F103</f>
        <v>75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0"/>
        <v>#NUM!</v>
      </c>
      <c r="R27" s="9">
        <f t="shared" si="1"/>
        <v>151</v>
      </c>
      <c r="S27" s="50">
        <f t="shared" si="2"/>
        <v>75.5</v>
      </c>
      <c r="T27">
        <f t="shared" si="3"/>
        <v>2</v>
      </c>
      <c r="U27">
        <f t="shared" si="5"/>
        <v>2</v>
      </c>
    </row>
    <row r="28" spans="1:21" x14ac:dyDescent="0.3">
      <c r="B28" s="2" t="s">
        <v>63</v>
      </c>
      <c r="C28" s="2"/>
      <c r="D28" s="2"/>
      <c r="E28" s="2"/>
      <c r="F28" s="2">
        <f>F87</f>
        <v>81</v>
      </c>
      <c r="G28" s="2">
        <f>F96</f>
        <v>81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0"/>
        <v>#NUM!</v>
      </c>
      <c r="R28" s="9">
        <f t="shared" si="1"/>
        <v>162</v>
      </c>
      <c r="S28" s="50">
        <f t="shared" si="2"/>
        <v>81</v>
      </c>
      <c r="T28">
        <f t="shared" si="3"/>
        <v>2</v>
      </c>
      <c r="U28">
        <f t="shared" si="5"/>
        <v>7</v>
      </c>
    </row>
    <row r="29" spans="1:21" x14ac:dyDescent="0.3">
      <c r="B29" s="2" t="s">
        <v>64</v>
      </c>
      <c r="C29" s="2"/>
      <c r="D29" s="2"/>
      <c r="E29" s="2"/>
      <c r="F29" s="2">
        <f>F88</f>
        <v>97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0"/>
        <v>#NUM!</v>
      </c>
      <c r="R29" s="9">
        <f t="shared" si="1"/>
        <v>97</v>
      </c>
      <c r="S29" s="50">
        <f t="shared" si="2"/>
        <v>97</v>
      </c>
      <c r="T29">
        <f t="shared" si="3"/>
        <v>1</v>
      </c>
      <c r="U29">
        <f t="shared" si="5"/>
        <v>17</v>
      </c>
    </row>
    <row r="30" spans="1:21" x14ac:dyDescent="0.3">
      <c r="B30" s="2" t="s">
        <v>69</v>
      </c>
      <c r="C30" s="2"/>
      <c r="D30" s="2"/>
      <c r="E30" s="2"/>
      <c r="F30" s="2"/>
      <c r="G30" s="2">
        <f>F101</f>
        <v>79</v>
      </c>
      <c r="H30" s="51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0"/>
        <v>#NUM!</v>
      </c>
      <c r="R30" s="9">
        <f t="shared" si="1"/>
        <v>79</v>
      </c>
      <c r="S30" s="50"/>
      <c r="T30">
        <f t="shared" si="3"/>
        <v>1</v>
      </c>
    </row>
    <row r="31" spans="1:21" x14ac:dyDescent="0.3">
      <c r="B31" s="2" t="s">
        <v>71</v>
      </c>
      <c r="C31" s="2"/>
      <c r="D31" s="2"/>
      <c r="E31" s="2"/>
      <c r="F31" s="2"/>
      <c r="G31" s="2"/>
      <c r="H31" s="2">
        <f>F118</f>
        <v>79</v>
      </c>
      <c r="I31" s="2"/>
      <c r="J31" s="2">
        <f>F143</f>
        <v>78</v>
      </c>
      <c r="K31" s="2"/>
      <c r="L31" s="2"/>
      <c r="M31" s="2"/>
      <c r="N31" s="2"/>
      <c r="O31" s="2"/>
      <c r="P31" s="2"/>
      <c r="Q31" s="27" t="e">
        <f t="shared" ref="Q31:Q33" si="6">SUM(SMALL(C31:P31,1))+SUM(SMALL(C31:P31,2))+SUM(SMALL(C31:P31,3))+SUM(SMALL(C31:P31,4))+SUM(SMALL(C31:P31,5))+SUM(SMALL(C31:P31,6))+SUM(SMALL(C31:P31,7))+SUM(SMALL(C31:P31,8))</f>
        <v>#NUM!</v>
      </c>
      <c r="R31" s="9">
        <f t="shared" ref="R31:R33" si="7">SUM(C31:P31)</f>
        <v>157</v>
      </c>
      <c r="S31" s="50"/>
      <c r="T31">
        <f t="shared" ref="T31:T33" si="8">COUNT(C31:P31)</f>
        <v>2</v>
      </c>
    </row>
    <row r="32" spans="1:21" x14ac:dyDescent="0.3">
      <c r="B32" s="2" t="s">
        <v>71</v>
      </c>
      <c r="C32" s="2"/>
      <c r="D32" s="2"/>
      <c r="E32" s="2"/>
      <c r="F32" s="2"/>
      <c r="G32" s="2"/>
      <c r="H32" s="2">
        <f>F119</f>
        <v>94</v>
      </c>
      <c r="I32" s="2"/>
      <c r="J32" s="2">
        <f>F144</f>
        <v>86</v>
      </c>
      <c r="K32" s="2"/>
      <c r="L32" s="2"/>
      <c r="M32" s="2"/>
      <c r="N32" s="2"/>
      <c r="O32" s="2"/>
      <c r="P32" s="2"/>
      <c r="Q32" s="27" t="e">
        <f t="shared" si="6"/>
        <v>#NUM!</v>
      </c>
      <c r="R32" s="9">
        <f t="shared" si="7"/>
        <v>180</v>
      </c>
      <c r="S32" s="50"/>
      <c r="T32">
        <f t="shared" si="8"/>
        <v>2</v>
      </c>
    </row>
    <row r="33" spans="1:20" x14ac:dyDescent="0.3">
      <c r="B33" s="2" t="s">
        <v>44</v>
      </c>
      <c r="C33" s="2"/>
      <c r="D33" s="2"/>
      <c r="E33" s="2"/>
      <c r="F33" s="2"/>
      <c r="G33" s="2"/>
      <c r="H33" s="2">
        <f>F120</f>
        <v>124</v>
      </c>
      <c r="I33" s="2"/>
      <c r="J33" s="2"/>
      <c r="K33" s="2"/>
      <c r="L33" s="2"/>
      <c r="M33" s="2"/>
      <c r="N33" s="2"/>
      <c r="O33" s="2"/>
      <c r="P33" s="2"/>
      <c r="Q33" s="27" t="e">
        <f t="shared" si="6"/>
        <v>#NUM!</v>
      </c>
      <c r="R33" s="9">
        <f t="shared" si="7"/>
        <v>124</v>
      </c>
      <c r="S33" s="50"/>
      <c r="T33">
        <f t="shared" si="8"/>
        <v>1</v>
      </c>
    </row>
    <row r="34" spans="1:20" x14ac:dyDescent="0.3">
      <c r="B34" s="23" t="s">
        <v>70</v>
      </c>
      <c r="C34" s="2"/>
      <c r="D34" s="2"/>
      <c r="E34" s="2"/>
      <c r="F34" s="2"/>
      <c r="G34" s="2">
        <f>F102</f>
        <v>122</v>
      </c>
      <c r="H34" s="2">
        <f>F115</f>
        <v>112</v>
      </c>
      <c r="I34" s="2">
        <f>F130</f>
        <v>101</v>
      </c>
      <c r="J34" s="2"/>
      <c r="K34" s="2"/>
      <c r="L34" s="2"/>
      <c r="M34" s="2"/>
      <c r="N34" s="2"/>
      <c r="O34" s="2"/>
      <c r="P34" s="2"/>
      <c r="Q34" s="27" t="e">
        <f t="shared" si="0"/>
        <v>#NUM!</v>
      </c>
      <c r="R34" s="9">
        <f t="shared" si="1"/>
        <v>335</v>
      </c>
      <c r="S34" s="50"/>
      <c r="T34">
        <f t="shared" si="3"/>
        <v>3</v>
      </c>
    </row>
    <row r="35" spans="1:20" x14ac:dyDescent="0.3">
      <c r="B35" s="29"/>
      <c r="M35" s="9"/>
      <c r="N35" s="9"/>
      <c r="O35" s="9"/>
      <c r="P35" s="9"/>
      <c r="Q35" s="9"/>
      <c r="R35" s="9"/>
      <c r="S35" s="9"/>
    </row>
    <row r="36" spans="1:20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20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20" x14ac:dyDescent="0.3">
      <c r="B38" s="3" t="s">
        <v>14</v>
      </c>
      <c r="C38" s="42">
        <v>43436</v>
      </c>
      <c r="D38" s="42" t="s">
        <v>22</v>
      </c>
      <c r="E38" s="38">
        <v>8.5</v>
      </c>
      <c r="F38" s="38">
        <v>77</v>
      </c>
      <c r="G38" s="38">
        <v>72</v>
      </c>
      <c r="H38" s="38">
        <f t="shared" ref="H38:H99" si="9">F38-ROUND(E38,0)</f>
        <v>68</v>
      </c>
      <c r="I38" s="38">
        <f t="shared" ref="I38:I99" si="10">G38-H38</f>
        <v>4</v>
      </c>
      <c r="J38" s="39">
        <f t="shared" ref="J38:J99" si="11">IF(I38&gt;0, E38-I38*0.3, IF(I38&lt;-3, E38+0.1, E38))</f>
        <v>7.3</v>
      </c>
    </row>
    <row r="39" spans="1:20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9"/>
        <v>77</v>
      </c>
      <c r="I39" s="9">
        <f t="shared" si="10"/>
        <v>-5</v>
      </c>
      <c r="J39" s="40">
        <f t="shared" si="11"/>
        <v>5.6999999999999993</v>
      </c>
    </row>
    <row r="40" spans="1:20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si="9"/>
        <v>74</v>
      </c>
      <c r="I40" s="9">
        <f t="shared" si="10"/>
        <v>-2</v>
      </c>
      <c r="J40" s="40">
        <f t="shared" si="11"/>
        <v>4.3</v>
      </c>
    </row>
    <row r="41" spans="1:20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9"/>
        <v>75</v>
      </c>
      <c r="I41" s="9">
        <f t="shared" si="10"/>
        <v>-3</v>
      </c>
      <c r="J41" s="40">
        <f t="shared" si="11"/>
        <v>15.5</v>
      </c>
    </row>
    <row r="42" spans="1:20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9"/>
        <v>69</v>
      </c>
      <c r="I42" s="9">
        <f t="shared" si="10"/>
        <v>3</v>
      </c>
      <c r="J42" s="40">
        <f t="shared" si="11"/>
        <v>7.1999999999999993</v>
      </c>
    </row>
    <row r="43" spans="1:20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9"/>
        <v>65</v>
      </c>
      <c r="I43" s="9">
        <f t="shared" si="10"/>
        <v>7</v>
      </c>
      <c r="J43" s="40">
        <f t="shared" si="11"/>
        <v>15.500000000000002</v>
      </c>
    </row>
    <row r="44" spans="1:20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si="9"/>
        <v>62</v>
      </c>
      <c r="I44" s="9">
        <f t="shared" si="10"/>
        <v>10</v>
      </c>
      <c r="J44" s="40">
        <f t="shared" si="11"/>
        <v>8.9</v>
      </c>
    </row>
    <row r="45" spans="1:20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9"/>
        <v>85</v>
      </c>
      <c r="I45" s="9">
        <f t="shared" si="10"/>
        <v>-13</v>
      </c>
      <c r="J45" s="40">
        <f t="shared" si="11"/>
        <v>12.1</v>
      </c>
    </row>
    <row r="46" spans="1:20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9"/>
        <v>124</v>
      </c>
      <c r="I46" s="9">
        <f t="shared" si="10"/>
        <v>-52</v>
      </c>
      <c r="J46" s="47">
        <v>36</v>
      </c>
    </row>
    <row r="47" spans="1:20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9"/>
        <v>61</v>
      </c>
      <c r="I47" s="9">
        <f t="shared" si="10"/>
        <v>11</v>
      </c>
      <c r="J47" s="40">
        <f t="shared" si="11"/>
        <v>8.1000000000000014</v>
      </c>
    </row>
    <row r="48" spans="1:20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9"/>
        <v>77</v>
      </c>
      <c r="I48" s="9">
        <f t="shared" si="10"/>
        <v>-5</v>
      </c>
      <c r="J48" s="40">
        <f t="shared" si="11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9"/>
        <v>86</v>
      </c>
      <c r="I49" s="9">
        <f t="shared" si="10"/>
        <v>-14</v>
      </c>
      <c r="J49" s="40">
        <f t="shared" si="11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si="9"/>
        <v>88</v>
      </c>
      <c r="I50" s="9">
        <f t="shared" si="10"/>
        <v>-16</v>
      </c>
      <c r="J50" s="40">
        <f t="shared" si="11"/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9"/>
        <v>78</v>
      </c>
      <c r="I51" s="9">
        <f t="shared" si="10"/>
        <v>-6</v>
      </c>
      <c r="J51" s="40">
        <f t="shared" si="11"/>
        <v>10.5</v>
      </c>
    </row>
    <row r="52" spans="2:10" x14ac:dyDescent="0.3">
      <c r="B52" s="11" t="s">
        <v>40</v>
      </c>
      <c r="C52" s="32">
        <v>43436</v>
      </c>
      <c r="D52" s="32" t="s">
        <v>22</v>
      </c>
      <c r="E52" s="34">
        <v>13.5</v>
      </c>
      <c r="F52" s="34">
        <v>94</v>
      </c>
      <c r="G52" s="34">
        <v>72</v>
      </c>
      <c r="H52" s="34">
        <f t="shared" si="9"/>
        <v>80</v>
      </c>
      <c r="I52" s="34">
        <f t="shared" si="10"/>
        <v>-8</v>
      </c>
      <c r="J52" s="41">
        <f t="shared" si="11"/>
        <v>13.6</v>
      </c>
    </row>
    <row r="53" spans="2:10" x14ac:dyDescent="0.3">
      <c r="B53" s="3" t="s">
        <v>14</v>
      </c>
      <c r="C53" s="42">
        <f>D3</f>
        <v>43443</v>
      </c>
      <c r="D53" s="16" t="s">
        <v>16</v>
      </c>
      <c r="E53" s="38">
        <f>J38</f>
        <v>7.3</v>
      </c>
      <c r="F53" s="38">
        <v>76</v>
      </c>
      <c r="G53" s="38">
        <v>72</v>
      </c>
      <c r="H53" s="38">
        <f t="shared" si="9"/>
        <v>69</v>
      </c>
      <c r="I53" s="38">
        <f t="shared" si="10"/>
        <v>3</v>
      </c>
      <c r="J53" s="39">
        <f t="shared" si="11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9"/>
        <v>69</v>
      </c>
      <c r="I54" s="9">
        <f t="shared" si="10"/>
        <v>3</v>
      </c>
      <c r="J54" s="40">
        <f t="shared" si="11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2">J40</f>
        <v>4.3</v>
      </c>
      <c r="F55" s="29">
        <v>73</v>
      </c>
      <c r="G55" s="9">
        <v>72</v>
      </c>
      <c r="H55" s="9">
        <f t="shared" si="9"/>
        <v>69</v>
      </c>
      <c r="I55" s="9">
        <f t="shared" si="10"/>
        <v>3</v>
      </c>
      <c r="J55" s="40">
        <f t="shared" si="11"/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2"/>
        <v>15.5</v>
      </c>
      <c r="F56" s="29">
        <v>88</v>
      </c>
      <c r="G56" s="9">
        <v>72</v>
      </c>
      <c r="H56" s="9">
        <f t="shared" si="9"/>
        <v>72</v>
      </c>
      <c r="I56" s="9">
        <f t="shared" si="10"/>
        <v>0</v>
      </c>
      <c r="J56" s="40">
        <f t="shared" si="11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2"/>
        <v>7.1999999999999993</v>
      </c>
      <c r="F57" s="29">
        <v>72</v>
      </c>
      <c r="G57" s="9">
        <v>72</v>
      </c>
      <c r="H57" s="9">
        <f t="shared" si="9"/>
        <v>65</v>
      </c>
      <c r="I57" s="9">
        <f t="shared" si="10"/>
        <v>7</v>
      </c>
      <c r="J57" s="40">
        <f t="shared" si="11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2"/>
        <v>15.500000000000002</v>
      </c>
      <c r="F58" s="29">
        <v>83</v>
      </c>
      <c r="G58" s="9">
        <v>72</v>
      </c>
      <c r="H58" s="9">
        <f t="shared" si="9"/>
        <v>67</v>
      </c>
      <c r="I58" s="9">
        <f t="shared" si="10"/>
        <v>5</v>
      </c>
      <c r="J58" s="40">
        <f t="shared" si="11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2"/>
        <v>8.9</v>
      </c>
      <c r="F59" s="29">
        <v>73</v>
      </c>
      <c r="G59" s="9">
        <v>72</v>
      </c>
      <c r="H59" s="9">
        <f t="shared" si="9"/>
        <v>64</v>
      </c>
      <c r="I59" s="9">
        <f t="shared" si="10"/>
        <v>8</v>
      </c>
      <c r="J59" s="40">
        <f t="shared" si="11"/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9"/>
        <v>78</v>
      </c>
      <c r="I60" s="9">
        <f t="shared" si="10"/>
        <v>-6</v>
      </c>
      <c r="J60" s="40">
        <f t="shared" si="11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9"/>
        <v>75</v>
      </c>
      <c r="I61" s="9">
        <f t="shared" si="10"/>
        <v>-3</v>
      </c>
      <c r="J61" s="40">
        <f t="shared" si="11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9"/>
        <v>68</v>
      </c>
      <c r="I62" s="9">
        <f t="shared" si="10"/>
        <v>4</v>
      </c>
      <c r="J62" s="40">
        <f t="shared" si="11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9"/>
        <v>109</v>
      </c>
      <c r="I63" s="9">
        <f t="shared" si="10"/>
        <v>-37</v>
      </c>
      <c r="J63" s="40">
        <f t="shared" si="11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9"/>
        <v>73</v>
      </c>
      <c r="I64" s="9">
        <f t="shared" si="10"/>
        <v>-1</v>
      </c>
      <c r="J64" s="40">
        <f t="shared" si="11"/>
        <v>22.3</v>
      </c>
    </row>
    <row r="65" spans="2:11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9"/>
        <v>97</v>
      </c>
      <c r="I65" s="9">
        <f t="shared" si="10"/>
        <v>-25</v>
      </c>
      <c r="J65" s="40">
        <v>36</v>
      </c>
    </row>
    <row r="66" spans="2:11" x14ac:dyDescent="0.3">
      <c r="B66" s="7" t="s">
        <v>40</v>
      </c>
      <c r="C66" s="8">
        <v>43443</v>
      </c>
      <c r="D66" s="15" t="s">
        <v>16</v>
      </c>
      <c r="E66" s="9">
        <f t="shared" ref="E66:E68" si="13">J52</f>
        <v>13.6</v>
      </c>
      <c r="F66" s="29">
        <v>88</v>
      </c>
      <c r="G66" s="9">
        <v>72</v>
      </c>
      <c r="H66" s="9">
        <f t="shared" si="9"/>
        <v>74</v>
      </c>
      <c r="I66" s="9">
        <f t="shared" si="10"/>
        <v>-2</v>
      </c>
      <c r="J66" s="40">
        <f t="shared" si="11"/>
        <v>13.6</v>
      </c>
    </row>
    <row r="67" spans="2:11" x14ac:dyDescent="0.3">
      <c r="B67" s="3" t="s">
        <v>14</v>
      </c>
      <c r="C67" s="42">
        <f>E3</f>
        <v>43450</v>
      </c>
      <c r="D67" s="16" t="s">
        <v>17</v>
      </c>
      <c r="E67" s="38">
        <f t="shared" si="13"/>
        <v>6.4</v>
      </c>
      <c r="F67" s="18">
        <v>85</v>
      </c>
      <c r="G67" s="38">
        <v>72</v>
      </c>
      <c r="H67" s="38">
        <f t="shared" si="9"/>
        <v>79</v>
      </c>
      <c r="I67" s="38">
        <f t="shared" si="10"/>
        <v>-7</v>
      </c>
      <c r="J67" s="39">
        <f t="shared" si="11"/>
        <v>6.5</v>
      </c>
      <c r="K67" s="9"/>
    </row>
    <row r="68" spans="2:11" x14ac:dyDescent="0.3">
      <c r="B68" s="7" t="s">
        <v>15</v>
      </c>
      <c r="C68" s="8">
        <v>43450</v>
      </c>
      <c r="D68" s="15" t="s">
        <v>17</v>
      </c>
      <c r="E68" s="29">
        <f t="shared" si="13"/>
        <v>4.7999999999999989</v>
      </c>
      <c r="F68" s="29">
        <v>79</v>
      </c>
      <c r="G68" s="9">
        <v>72</v>
      </c>
      <c r="H68" s="9">
        <f t="shared" si="9"/>
        <v>74</v>
      </c>
      <c r="I68" s="9">
        <f t="shared" si="10"/>
        <v>-2</v>
      </c>
      <c r="J68" s="40">
        <f t="shared" si="11"/>
        <v>4.7999999999999989</v>
      </c>
      <c r="K68" s="9"/>
    </row>
    <row r="69" spans="2:11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si="9"/>
        <v>64</v>
      </c>
      <c r="I69" s="9">
        <f t="shared" si="10"/>
        <v>8</v>
      </c>
      <c r="J69" s="40">
        <f t="shared" si="11"/>
        <v>2.6999999999999997</v>
      </c>
      <c r="K69" s="9"/>
    </row>
    <row r="70" spans="2:11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9"/>
        <v>67</v>
      </c>
      <c r="I70" s="9">
        <f t="shared" si="10"/>
        <v>5</v>
      </c>
      <c r="J70" s="40">
        <f t="shared" si="11"/>
        <v>12.500000000000002</v>
      </c>
      <c r="K70" s="9"/>
    </row>
    <row r="71" spans="2:11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9"/>
        <v>72</v>
      </c>
      <c r="I71" s="9">
        <f t="shared" si="10"/>
        <v>0</v>
      </c>
      <c r="J71" s="40">
        <f t="shared" si="11"/>
        <v>6.5</v>
      </c>
      <c r="K71" s="9"/>
    </row>
    <row r="72" spans="2:11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9"/>
        <v>76</v>
      </c>
      <c r="I72" s="9">
        <f t="shared" si="10"/>
        <v>-4</v>
      </c>
      <c r="J72" s="40">
        <f t="shared" si="11"/>
        <v>8.2000000000000011</v>
      </c>
      <c r="K72" s="9"/>
    </row>
    <row r="73" spans="2:11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9"/>
        <v>72</v>
      </c>
      <c r="I73" s="9">
        <f t="shared" si="10"/>
        <v>0</v>
      </c>
      <c r="J73" s="40">
        <f t="shared" si="11"/>
        <v>12.5</v>
      </c>
      <c r="K73" s="9"/>
    </row>
    <row r="74" spans="2:11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9"/>
        <v>82</v>
      </c>
      <c r="I74" s="9">
        <f t="shared" si="10"/>
        <v>-10</v>
      </c>
      <c r="J74" s="40">
        <f t="shared" si="11"/>
        <v>22.700000000000003</v>
      </c>
      <c r="K74" s="9"/>
    </row>
    <row r="75" spans="2:11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9"/>
        <v>78</v>
      </c>
      <c r="I75" s="9">
        <f t="shared" si="10"/>
        <v>-6</v>
      </c>
      <c r="J75" s="40">
        <f t="shared" si="11"/>
        <v>5.1999999999999993</v>
      </c>
      <c r="K75" s="9"/>
    </row>
    <row r="76" spans="2:11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si="9"/>
        <v>76</v>
      </c>
      <c r="I76" s="9">
        <f t="shared" si="10"/>
        <v>-4</v>
      </c>
      <c r="J76" s="40">
        <f t="shared" si="11"/>
        <v>12.2</v>
      </c>
      <c r="K76" s="9"/>
    </row>
    <row r="77" spans="2:11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9"/>
        <v>76</v>
      </c>
      <c r="I77" s="34">
        <f t="shared" si="10"/>
        <v>-4</v>
      </c>
      <c r="J77" s="41">
        <f t="shared" si="11"/>
        <v>12.2</v>
      </c>
      <c r="K77" s="9"/>
    </row>
    <row r="78" spans="2:11" x14ac:dyDescent="0.3">
      <c r="B78" s="7" t="s">
        <v>14</v>
      </c>
      <c r="C78" s="8">
        <v>43464</v>
      </c>
      <c r="D78" s="15" t="s">
        <v>26</v>
      </c>
      <c r="E78" s="9">
        <f t="shared" ref="E78:E83" si="14">J67</f>
        <v>6.5</v>
      </c>
      <c r="F78" s="29">
        <v>73</v>
      </c>
      <c r="G78" s="9">
        <v>71</v>
      </c>
      <c r="H78" s="9">
        <f t="shared" si="9"/>
        <v>66</v>
      </c>
      <c r="I78" s="9">
        <f t="shared" si="10"/>
        <v>5</v>
      </c>
      <c r="J78" s="40">
        <f t="shared" si="11"/>
        <v>5</v>
      </c>
      <c r="K78" s="9"/>
    </row>
    <row r="79" spans="2:11" x14ac:dyDescent="0.3">
      <c r="B79" s="7" t="s">
        <v>15</v>
      </c>
      <c r="C79" s="8">
        <v>43464</v>
      </c>
      <c r="D79" s="15" t="s">
        <v>26</v>
      </c>
      <c r="E79" s="9">
        <f t="shared" si="14"/>
        <v>4.7999999999999989</v>
      </c>
      <c r="F79" s="29">
        <v>69</v>
      </c>
      <c r="G79" s="9">
        <v>71</v>
      </c>
      <c r="H79" s="9">
        <f t="shared" si="9"/>
        <v>64</v>
      </c>
      <c r="I79" s="9">
        <f t="shared" si="10"/>
        <v>7</v>
      </c>
      <c r="J79" s="40">
        <f t="shared" si="11"/>
        <v>2.6999999999999988</v>
      </c>
      <c r="K79" s="9"/>
    </row>
    <row r="80" spans="2:11" x14ac:dyDescent="0.3">
      <c r="B80" s="7" t="s">
        <v>36</v>
      </c>
      <c r="C80" s="8">
        <v>43464</v>
      </c>
      <c r="D80" s="15" t="s">
        <v>26</v>
      </c>
      <c r="E80" s="9">
        <f t="shared" si="14"/>
        <v>2.6999999999999997</v>
      </c>
      <c r="F80" s="29">
        <v>70</v>
      </c>
      <c r="G80" s="9">
        <v>71</v>
      </c>
      <c r="H80" s="9">
        <f t="shared" si="9"/>
        <v>67</v>
      </c>
      <c r="I80" s="9">
        <f t="shared" si="10"/>
        <v>4</v>
      </c>
      <c r="J80" s="40">
        <f t="shared" si="11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14"/>
        <v>12.500000000000002</v>
      </c>
      <c r="F81" s="29">
        <v>73</v>
      </c>
      <c r="G81" s="9">
        <v>71</v>
      </c>
      <c r="H81" s="9">
        <f t="shared" si="9"/>
        <v>60</v>
      </c>
      <c r="I81" s="9">
        <f t="shared" si="10"/>
        <v>11</v>
      </c>
      <c r="J81" s="40">
        <f t="shared" si="11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14"/>
        <v>6.5</v>
      </c>
      <c r="F82" s="29">
        <v>79</v>
      </c>
      <c r="G82" s="9">
        <v>71</v>
      </c>
      <c r="H82" s="9">
        <f t="shared" si="9"/>
        <v>72</v>
      </c>
      <c r="I82" s="9">
        <f t="shared" si="10"/>
        <v>-1</v>
      </c>
      <c r="J82" s="40">
        <f t="shared" si="11"/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14"/>
        <v>8.2000000000000011</v>
      </c>
      <c r="F83" s="29">
        <v>75</v>
      </c>
      <c r="G83" s="9">
        <v>71</v>
      </c>
      <c r="H83" s="9">
        <f t="shared" si="9"/>
        <v>67</v>
      </c>
      <c r="I83" s="9">
        <f t="shared" si="10"/>
        <v>4</v>
      </c>
      <c r="J83" s="40">
        <f t="shared" si="11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9"/>
        <v>74</v>
      </c>
      <c r="I84" s="9">
        <f t="shared" si="10"/>
        <v>-3</v>
      </c>
      <c r="J84" s="40">
        <f t="shared" si="11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9"/>
        <v>71</v>
      </c>
      <c r="I85" s="9">
        <f t="shared" si="10"/>
        <v>0</v>
      </c>
      <c r="J85" s="40">
        <f t="shared" si="11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9"/>
        <v>66</v>
      </c>
      <c r="I86" s="9">
        <f t="shared" si="10"/>
        <v>5</v>
      </c>
      <c r="J86" s="40">
        <f t="shared" si="11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9"/>
        <v>71</v>
      </c>
      <c r="I87" s="9">
        <f t="shared" si="10"/>
        <v>0</v>
      </c>
      <c r="J87" s="40">
        <f t="shared" si="11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9"/>
        <v>79</v>
      </c>
      <c r="I88" s="9">
        <f t="shared" si="10"/>
        <v>-8</v>
      </c>
      <c r="J88" s="40">
        <f t="shared" si="11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9"/>
        <v>70</v>
      </c>
      <c r="I89" s="9">
        <f t="shared" si="10"/>
        <v>1</v>
      </c>
      <c r="J89" s="40">
        <f t="shared" si="11"/>
        <v>3.1</v>
      </c>
      <c r="K89" s="9"/>
    </row>
    <row r="90" spans="2:11" x14ac:dyDescent="0.3">
      <c r="B90" s="37" t="s">
        <v>14</v>
      </c>
      <c r="C90" s="42">
        <v>43471</v>
      </c>
      <c r="D90" s="38" t="s">
        <v>33</v>
      </c>
      <c r="E90" s="18">
        <f>J78</f>
        <v>5</v>
      </c>
      <c r="F90" s="18">
        <v>79</v>
      </c>
      <c r="G90" s="38">
        <v>72</v>
      </c>
      <c r="H90" s="38">
        <f t="shared" si="9"/>
        <v>74</v>
      </c>
      <c r="I90" s="38">
        <f t="shared" si="10"/>
        <v>-2</v>
      </c>
      <c r="J90" s="39">
        <f t="shared" si="11"/>
        <v>5</v>
      </c>
      <c r="K90" s="9"/>
    </row>
    <row r="91" spans="2:11" x14ac:dyDescent="0.3">
      <c r="B91" s="28" t="s">
        <v>15</v>
      </c>
      <c r="C91" s="8">
        <v>43471</v>
      </c>
      <c r="D91" s="15" t="s">
        <v>33</v>
      </c>
      <c r="E91" s="29">
        <f>J79</f>
        <v>2.6999999999999988</v>
      </c>
      <c r="F91" s="29">
        <v>72</v>
      </c>
      <c r="G91" s="9">
        <v>72</v>
      </c>
      <c r="H91" s="9">
        <f t="shared" si="9"/>
        <v>69</v>
      </c>
      <c r="I91" s="9">
        <f t="shared" si="10"/>
        <v>3</v>
      </c>
      <c r="J91" s="40">
        <f t="shared" si="11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si="9"/>
        <v>68</v>
      </c>
      <c r="I92" s="9">
        <f t="shared" si="10"/>
        <v>4</v>
      </c>
      <c r="J92" s="40">
        <f t="shared" si="11"/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9"/>
        <v>73</v>
      </c>
      <c r="I93" s="9">
        <f t="shared" si="10"/>
        <v>-1</v>
      </c>
      <c r="J93" s="40">
        <f t="shared" si="11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9"/>
        <v>67</v>
      </c>
      <c r="I94" s="9">
        <f t="shared" si="10"/>
        <v>5</v>
      </c>
      <c r="J94" s="40">
        <f t="shared" si="11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9"/>
        <v>85</v>
      </c>
      <c r="I95" s="9">
        <f t="shared" si="10"/>
        <v>-13</v>
      </c>
      <c r="J95" s="40">
        <f t="shared" si="11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9"/>
        <v>71</v>
      </c>
      <c r="I96" s="9">
        <f t="shared" si="10"/>
        <v>1</v>
      </c>
      <c r="J96" s="40">
        <f t="shared" si="11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9"/>
        <v>78</v>
      </c>
      <c r="I97" s="9">
        <f t="shared" si="10"/>
        <v>-6</v>
      </c>
      <c r="J97" s="40">
        <f t="shared" si="11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9"/>
        <v>67</v>
      </c>
      <c r="I98" s="9">
        <f t="shared" si="10"/>
        <v>5</v>
      </c>
      <c r="J98" s="40">
        <f t="shared" si="11"/>
        <v>14</v>
      </c>
      <c r="K98" s="9"/>
    </row>
    <row r="99" spans="2:11" x14ac:dyDescent="0.3">
      <c r="B99" s="28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9"/>
        <v>71</v>
      </c>
      <c r="I99" s="9">
        <f t="shared" si="10"/>
        <v>1</v>
      </c>
      <c r="J99" s="40">
        <f t="shared" si="11"/>
        <v>12.2</v>
      </c>
      <c r="K99" s="9"/>
    </row>
    <row r="100" spans="2:11" x14ac:dyDescent="0.3">
      <c r="B100" s="28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ref="H100:H104" si="15">F100-ROUND(E100,0)</f>
        <v>86</v>
      </c>
      <c r="I100" s="9">
        <f t="shared" ref="I100:I104" si="16">G100-H100</f>
        <v>-14</v>
      </c>
      <c r="J100" s="40">
        <f t="shared" ref="J100:J104" si="17">IF(I100&gt;0, E100-I100*0.3, IF(I100&lt;-3, E100+0.1, E100))</f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15"/>
        <v>69</v>
      </c>
      <c r="I101" s="9">
        <f t="shared" si="16"/>
        <v>3</v>
      </c>
      <c r="J101" s="40">
        <f t="shared" si="17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15"/>
        <v>102</v>
      </c>
      <c r="I102" s="9">
        <f t="shared" si="16"/>
        <v>-30</v>
      </c>
      <c r="J102" s="40">
        <f t="shared" si="17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15"/>
        <v>67</v>
      </c>
      <c r="I103" s="9">
        <f t="shared" si="16"/>
        <v>5</v>
      </c>
      <c r="J103" s="40">
        <f t="shared" si="17"/>
        <v>6.6999999999999993</v>
      </c>
      <c r="K103" s="9"/>
    </row>
    <row r="104" spans="2:11" x14ac:dyDescent="0.3">
      <c r="B104" s="28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15"/>
        <v>83</v>
      </c>
      <c r="I104" s="9">
        <f t="shared" si="16"/>
        <v>-11</v>
      </c>
      <c r="J104" s="40">
        <f t="shared" si="17"/>
        <v>13.7</v>
      </c>
      <c r="K104" s="9"/>
    </row>
    <row r="105" spans="2:11" x14ac:dyDescent="0.3">
      <c r="B105" s="37" t="s">
        <v>14</v>
      </c>
      <c r="C105" s="42">
        <v>43478</v>
      </c>
      <c r="D105" s="16" t="s">
        <v>19</v>
      </c>
      <c r="E105" s="38">
        <f t="shared" ref="E105:E110" si="18">J90</f>
        <v>5</v>
      </c>
      <c r="F105" s="18">
        <v>89</v>
      </c>
      <c r="G105" s="38">
        <v>72</v>
      </c>
      <c r="H105" s="38">
        <f t="shared" ref="H105:H132" si="19">F105-ROUND(E105,0)</f>
        <v>84</v>
      </c>
      <c r="I105" s="38">
        <f t="shared" ref="I105:I132" si="20">G105-H105</f>
        <v>-12</v>
      </c>
      <c r="J105" s="39">
        <f t="shared" ref="J105:J131" si="21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18"/>
        <v>1.7999999999999989</v>
      </c>
      <c r="F106" s="29">
        <v>78</v>
      </c>
      <c r="G106" s="9">
        <v>72</v>
      </c>
      <c r="H106" s="9">
        <f t="shared" si="19"/>
        <v>76</v>
      </c>
      <c r="I106" s="9">
        <f t="shared" si="20"/>
        <v>-4</v>
      </c>
      <c r="J106" s="40">
        <f t="shared" si="21"/>
        <v>1.899999999999999</v>
      </c>
    </row>
    <row r="107" spans="2:11" x14ac:dyDescent="0.3">
      <c r="B107" s="7" t="s">
        <v>36</v>
      </c>
      <c r="C107" s="8">
        <v>43478</v>
      </c>
      <c r="D107" s="15" t="s">
        <v>19</v>
      </c>
      <c r="E107" s="9">
        <f t="shared" si="18"/>
        <v>0.29999999999999982</v>
      </c>
      <c r="F107" s="29">
        <v>72</v>
      </c>
      <c r="G107" s="9">
        <v>72</v>
      </c>
      <c r="H107" s="9">
        <f t="shared" si="19"/>
        <v>72</v>
      </c>
      <c r="I107" s="9">
        <f t="shared" si="20"/>
        <v>0</v>
      </c>
      <c r="J107" s="40">
        <f t="shared" si="21"/>
        <v>0.29999999999999982</v>
      </c>
    </row>
    <row r="108" spans="2:11" x14ac:dyDescent="0.3">
      <c r="B108" s="7" t="s">
        <v>37</v>
      </c>
      <c r="C108" s="8">
        <v>43478</v>
      </c>
      <c r="D108" s="15" t="s">
        <v>19</v>
      </c>
      <c r="E108" s="9">
        <f t="shared" si="18"/>
        <v>9.2000000000000028</v>
      </c>
      <c r="F108" s="29">
        <v>79</v>
      </c>
      <c r="G108" s="9">
        <v>72</v>
      </c>
      <c r="H108" s="9">
        <f t="shared" si="19"/>
        <v>70</v>
      </c>
      <c r="I108" s="9">
        <f t="shared" si="20"/>
        <v>2</v>
      </c>
      <c r="J108" s="40">
        <f t="shared" si="21"/>
        <v>8.6000000000000032</v>
      </c>
    </row>
    <row r="109" spans="2:11" x14ac:dyDescent="0.3">
      <c r="B109" s="7" t="s">
        <v>8</v>
      </c>
      <c r="C109" s="8">
        <v>43478</v>
      </c>
      <c r="D109" s="15" t="s">
        <v>19</v>
      </c>
      <c r="E109" s="29">
        <f t="shared" si="18"/>
        <v>5</v>
      </c>
      <c r="F109" s="29">
        <v>84</v>
      </c>
      <c r="G109" s="9">
        <v>72</v>
      </c>
      <c r="H109" s="9">
        <f t="shared" si="19"/>
        <v>79</v>
      </c>
      <c r="I109" s="9">
        <f t="shared" si="20"/>
        <v>-7</v>
      </c>
      <c r="J109" s="40">
        <f t="shared" si="21"/>
        <v>5.0999999999999996</v>
      </c>
    </row>
    <row r="110" spans="2:11" x14ac:dyDescent="0.3">
      <c r="B110" s="7" t="s">
        <v>38</v>
      </c>
      <c r="C110" s="8">
        <v>43478</v>
      </c>
      <c r="D110" s="15" t="s">
        <v>19</v>
      </c>
      <c r="E110" s="29">
        <f t="shared" si="18"/>
        <v>12.299999999999999</v>
      </c>
      <c r="F110" s="29">
        <v>100</v>
      </c>
      <c r="G110" s="9">
        <v>72</v>
      </c>
      <c r="H110" s="9">
        <f t="shared" si="19"/>
        <v>88</v>
      </c>
      <c r="I110" s="9">
        <f t="shared" si="20"/>
        <v>-16</v>
      </c>
      <c r="J110" s="40">
        <f t="shared" si="21"/>
        <v>12.399999999999999</v>
      </c>
    </row>
    <row r="111" spans="2:11" x14ac:dyDescent="0.3">
      <c r="B111" s="7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si="19"/>
        <v>74</v>
      </c>
      <c r="I111" s="9">
        <f t="shared" si="20"/>
        <v>-2</v>
      </c>
      <c r="J111" s="40">
        <f t="shared" si="21"/>
        <v>3.2</v>
      </c>
    </row>
    <row r="112" spans="2:11" x14ac:dyDescent="0.3">
      <c r="B112" s="7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ref="H112:H120" si="22">F112-ROUND(E112,0)</f>
        <v>67</v>
      </c>
      <c r="I112" s="9">
        <f t="shared" ref="I112:I120" si="23">G112-H112</f>
        <v>5</v>
      </c>
      <c r="J112" s="40">
        <f t="shared" ref="J112:J120" si="24">IF(I112&gt;0, E112-I112*0.3, IF(I112&lt;-3, E112+0.1, E112))</f>
        <v>12.5</v>
      </c>
    </row>
    <row r="113" spans="2:10" x14ac:dyDescent="0.3">
      <c r="B113" s="7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22"/>
        <v>79</v>
      </c>
      <c r="I113" s="9">
        <f t="shared" si="23"/>
        <v>-7</v>
      </c>
      <c r="J113" s="40">
        <f t="shared" si="24"/>
        <v>22.500000000000004</v>
      </c>
    </row>
    <row r="114" spans="2:10" x14ac:dyDescent="0.3">
      <c r="B114" s="7" t="s">
        <v>69</v>
      </c>
      <c r="C114" s="8">
        <v>43478</v>
      </c>
      <c r="D114" s="15" t="s">
        <v>19</v>
      </c>
      <c r="E114" s="29">
        <f>J101</f>
        <v>8.9</v>
      </c>
      <c r="F114" s="53" t="s">
        <v>45</v>
      </c>
      <c r="G114" s="9">
        <v>72</v>
      </c>
      <c r="H114" s="54" t="s">
        <v>46</v>
      </c>
      <c r="I114" s="54" t="s">
        <v>46</v>
      </c>
      <c r="J114" s="40">
        <v>9</v>
      </c>
    </row>
    <row r="115" spans="2:10" x14ac:dyDescent="0.3">
      <c r="B115" s="7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22"/>
        <v>92</v>
      </c>
      <c r="I115" s="9">
        <f t="shared" si="23"/>
        <v>-20</v>
      </c>
      <c r="J115" s="40">
        <f t="shared" si="24"/>
        <v>20.100000000000001</v>
      </c>
    </row>
    <row r="116" spans="2:10" x14ac:dyDescent="0.3">
      <c r="B116" s="7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22"/>
        <v>84</v>
      </c>
      <c r="I116" s="9">
        <f t="shared" si="23"/>
        <v>-12</v>
      </c>
      <c r="J116" s="40">
        <f t="shared" si="24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22"/>
        <v>80</v>
      </c>
      <c r="I117" s="9">
        <f t="shared" si="23"/>
        <v>-8</v>
      </c>
      <c r="J117" s="40">
        <f t="shared" si="24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22"/>
        <v>73</v>
      </c>
      <c r="I118" s="9">
        <f t="shared" si="23"/>
        <v>-1</v>
      </c>
      <c r="J118" s="40">
        <f t="shared" si="24"/>
        <v>5.6</v>
      </c>
    </row>
    <row r="119" spans="2:10" x14ac:dyDescent="0.3">
      <c r="B119" s="7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22"/>
        <v>83</v>
      </c>
      <c r="I119" s="9">
        <f t="shared" si="23"/>
        <v>-11</v>
      </c>
      <c r="J119" s="40">
        <f t="shared" si="24"/>
        <v>11.299999999999999</v>
      </c>
    </row>
    <row r="120" spans="2:10" x14ac:dyDescent="0.3">
      <c r="B120" s="7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22"/>
        <v>104</v>
      </c>
      <c r="I120" s="9">
        <f t="shared" si="23"/>
        <v>-32</v>
      </c>
      <c r="J120" s="40">
        <f t="shared" si="24"/>
        <v>19.600000000000001</v>
      </c>
    </row>
    <row r="121" spans="2:10" x14ac:dyDescent="0.3">
      <c r="B121" s="37" t="s">
        <v>14</v>
      </c>
      <c r="C121" s="42">
        <v>43485</v>
      </c>
      <c r="D121" s="16" t="s">
        <v>20</v>
      </c>
      <c r="E121" s="38">
        <f t="shared" ref="E121:E129" si="25">J105</f>
        <v>5.0999999999999996</v>
      </c>
      <c r="F121" s="38">
        <v>79</v>
      </c>
      <c r="G121" s="38">
        <v>73</v>
      </c>
      <c r="H121" s="38">
        <f t="shared" si="19"/>
        <v>74</v>
      </c>
      <c r="I121" s="38">
        <f t="shared" si="20"/>
        <v>-1</v>
      </c>
      <c r="J121" s="39">
        <f t="shared" si="21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29">
        <f t="shared" si="25"/>
        <v>1.899999999999999</v>
      </c>
      <c r="F122" s="29">
        <v>74</v>
      </c>
      <c r="G122" s="9">
        <v>73</v>
      </c>
      <c r="H122" s="9">
        <f t="shared" si="19"/>
        <v>72</v>
      </c>
      <c r="I122" s="9">
        <f t="shared" si="20"/>
        <v>1</v>
      </c>
      <c r="J122" s="40">
        <f t="shared" si="21"/>
        <v>1.599999999999999</v>
      </c>
    </row>
    <row r="123" spans="2:10" x14ac:dyDescent="0.3">
      <c r="B123" s="28" t="s">
        <v>36</v>
      </c>
      <c r="C123" s="8">
        <v>43485</v>
      </c>
      <c r="D123" s="15" t="s">
        <v>20</v>
      </c>
      <c r="E123" s="9">
        <f t="shared" si="25"/>
        <v>0.29999999999999982</v>
      </c>
      <c r="F123" s="29">
        <v>74</v>
      </c>
      <c r="G123" s="9">
        <v>73</v>
      </c>
      <c r="H123" s="9">
        <f t="shared" si="19"/>
        <v>74</v>
      </c>
      <c r="I123" s="9">
        <f t="shared" si="20"/>
        <v>-1</v>
      </c>
      <c r="J123" s="40">
        <f t="shared" si="21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25"/>
        <v>8.6000000000000032</v>
      </c>
      <c r="F124" s="29">
        <v>80</v>
      </c>
      <c r="G124" s="9">
        <v>73</v>
      </c>
      <c r="H124" s="9">
        <f t="shared" si="19"/>
        <v>71</v>
      </c>
      <c r="I124" s="9">
        <f t="shared" si="20"/>
        <v>2</v>
      </c>
      <c r="J124" s="40">
        <f t="shared" si="21"/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25"/>
        <v>5.0999999999999996</v>
      </c>
      <c r="F125" s="29">
        <v>75</v>
      </c>
      <c r="G125" s="9">
        <v>73</v>
      </c>
      <c r="H125" s="9">
        <f t="shared" si="19"/>
        <v>70</v>
      </c>
      <c r="I125" s="9">
        <f t="shared" si="20"/>
        <v>3</v>
      </c>
      <c r="J125" s="40">
        <f t="shared" si="21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25"/>
        <v>12.399999999999999</v>
      </c>
      <c r="F126" s="29">
        <v>86</v>
      </c>
      <c r="G126" s="9">
        <v>73</v>
      </c>
      <c r="H126" s="9">
        <f t="shared" si="19"/>
        <v>74</v>
      </c>
      <c r="I126" s="9">
        <f t="shared" si="20"/>
        <v>-1</v>
      </c>
      <c r="J126" s="40">
        <f t="shared" si="21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25"/>
        <v>3.2</v>
      </c>
      <c r="F127" s="29">
        <v>80</v>
      </c>
      <c r="G127" s="9">
        <v>73</v>
      </c>
      <c r="H127" s="9">
        <f t="shared" si="19"/>
        <v>77</v>
      </c>
      <c r="I127" s="9">
        <f t="shared" si="20"/>
        <v>-4</v>
      </c>
      <c r="J127" s="40">
        <f t="shared" si="21"/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25"/>
        <v>12.5</v>
      </c>
      <c r="F128" s="29">
        <v>85</v>
      </c>
      <c r="G128" s="9">
        <v>73</v>
      </c>
      <c r="H128" s="9">
        <f t="shared" si="19"/>
        <v>72</v>
      </c>
      <c r="I128" s="9">
        <f t="shared" si="20"/>
        <v>1</v>
      </c>
      <c r="J128" s="40">
        <f t="shared" si="21"/>
        <v>12.2</v>
      </c>
    </row>
    <row r="129" spans="2:10" x14ac:dyDescent="0.3">
      <c r="B129" s="28" t="s">
        <v>43</v>
      </c>
      <c r="C129" s="8">
        <v>43485</v>
      </c>
      <c r="D129" s="15" t="s">
        <v>20</v>
      </c>
      <c r="E129" s="29">
        <f t="shared" si="25"/>
        <v>22.500000000000004</v>
      </c>
      <c r="F129" s="29">
        <v>91</v>
      </c>
      <c r="G129" s="9">
        <v>73</v>
      </c>
      <c r="H129" s="9">
        <f t="shared" si="19"/>
        <v>68</v>
      </c>
      <c r="I129" s="9">
        <f t="shared" si="20"/>
        <v>5</v>
      </c>
      <c r="J129" s="40">
        <f t="shared" si="21"/>
        <v>21.000000000000004</v>
      </c>
    </row>
    <row r="130" spans="2:10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19"/>
        <v>81</v>
      </c>
      <c r="I130" s="9">
        <f t="shared" si="20"/>
        <v>-8</v>
      </c>
      <c r="J130" s="40">
        <f t="shared" si="21"/>
        <v>20.200000000000003</v>
      </c>
    </row>
    <row r="131" spans="2:10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19"/>
        <v>78</v>
      </c>
      <c r="I131" s="9">
        <f t="shared" si="20"/>
        <v>-5</v>
      </c>
      <c r="J131" s="40">
        <f t="shared" si="21"/>
        <v>7.2</v>
      </c>
    </row>
    <row r="132" spans="2:10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19"/>
        <v>96</v>
      </c>
      <c r="I132" s="9">
        <f t="shared" si="20"/>
        <v>-23</v>
      </c>
      <c r="J132" s="40">
        <v>36</v>
      </c>
    </row>
    <row r="133" spans="2:10" x14ac:dyDescent="0.3">
      <c r="B133" s="37" t="s">
        <v>14</v>
      </c>
      <c r="C133" s="42">
        <v>43492</v>
      </c>
      <c r="D133" s="16" t="s">
        <v>13</v>
      </c>
      <c r="E133" s="38">
        <f t="shared" ref="E133:E140" si="26">J121</f>
        <v>5.0999999999999996</v>
      </c>
      <c r="F133" s="18">
        <v>80</v>
      </c>
      <c r="G133" s="18">
        <v>72</v>
      </c>
      <c r="H133" s="38">
        <f>F133-ROUND(E133,0)</f>
        <v>75</v>
      </c>
      <c r="I133" s="38">
        <f>G133-H133</f>
        <v>-3</v>
      </c>
      <c r="J133" s="39">
        <f>IF(I133&gt;0, E133-I133*0.3, IF(I133&lt;-3, E133+0.1, E133))</f>
        <v>5.0999999999999996</v>
      </c>
    </row>
    <row r="134" spans="2:10" x14ac:dyDescent="0.3">
      <c r="B134" s="7" t="s">
        <v>15</v>
      </c>
      <c r="C134" s="8">
        <v>43492</v>
      </c>
      <c r="D134" s="15" t="s">
        <v>13</v>
      </c>
      <c r="E134" s="9">
        <f t="shared" si="26"/>
        <v>1.599999999999999</v>
      </c>
      <c r="F134" s="29">
        <v>77</v>
      </c>
      <c r="G134" s="29">
        <v>72</v>
      </c>
      <c r="H134" s="9">
        <f t="shared" ref="H134:H198" si="27">F134-ROUND(E134,0)</f>
        <v>75</v>
      </c>
      <c r="I134" s="9">
        <f t="shared" ref="I134:I198" si="28">G134-H134</f>
        <v>-3</v>
      </c>
      <c r="J134" s="40">
        <f t="shared" ref="J134:J198" si="29">IF(I134&gt;0, E134-I134*0.3, IF(I134&lt;-3, E134+0.1, E134))</f>
        <v>1.599999999999999</v>
      </c>
    </row>
    <row r="135" spans="2:10" x14ac:dyDescent="0.3">
      <c r="B135" s="28" t="s">
        <v>36</v>
      </c>
      <c r="C135" s="8">
        <v>43492</v>
      </c>
      <c r="D135" s="15" t="s">
        <v>13</v>
      </c>
      <c r="E135" s="9">
        <f t="shared" si="26"/>
        <v>0.29999999999999982</v>
      </c>
      <c r="F135" s="29">
        <v>75</v>
      </c>
      <c r="G135" s="29">
        <v>72</v>
      </c>
      <c r="H135" s="9">
        <f t="shared" si="27"/>
        <v>75</v>
      </c>
      <c r="I135" s="9">
        <f t="shared" si="28"/>
        <v>-3</v>
      </c>
      <c r="J135" s="40">
        <f t="shared" si="29"/>
        <v>0.29999999999999982</v>
      </c>
    </row>
    <row r="136" spans="2:10" x14ac:dyDescent="0.3">
      <c r="B136" s="28" t="s">
        <v>37</v>
      </c>
      <c r="C136" s="8">
        <v>43492</v>
      </c>
      <c r="D136" s="15" t="s">
        <v>13</v>
      </c>
      <c r="E136" s="9">
        <f t="shared" si="26"/>
        <v>8.0000000000000036</v>
      </c>
      <c r="F136" s="29">
        <v>90</v>
      </c>
      <c r="G136" s="29">
        <v>72</v>
      </c>
      <c r="H136" s="9">
        <f t="shared" si="27"/>
        <v>82</v>
      </c>
      <c r="I136" s="9">
        <f t="shared" si="28"/>
        <v>-10</v>
      </c>
      <c r="J136" s="40">
        <f t="shared" si="29"/>
        <v>8.1000000000000032</v>
      </c>
    </row>
    <row r="137" spans="2:10" x14ac:dyDescent="0.3">
      <c r="B137" s="28" t="s">
        <v>8</v>
      </c>
      <c r="C137" s="8">
        <v>43492</v>
      </c>
      <c r="D137" s="15" t="s">
        <v>13</v>
      </c>
      <c r="E137" s="29">
        <f t="shared" si="26"/>
        <v>4.1999999999999993</v>
      </c>
      <c r="F137" s="29">
        <v>77</v>
      </c>
      <c r="G137" s="29">
        <v>72</v>
      </c>
      <c r="H137" s="9">
        <f t="shared" ref="H137:H138" si="30">F137-ROUND(E137,0)</f>
        <v>73</v>
      </c>
      <c r="I137" s="9">
        <f t="shared" ref="I137:I138" si="31">G137-H137</f>
        <v>-1</v>
      </c>
      <c r="J137" s="40">
        <f t="shared" ref="J137:J138" si="32">IF(I137&gt;0, E137-I137*0.3, IF(I137&lt;-3, E137+0.1, E137))</f>
        <v>4.1999999999999993</v>
      </c>
    </row>
    <row r="138" spans="2:10" x14ac:dyDescent="0.3">
      <c r="B138" s="28" t="s">
        <v>38</v>
      </c>
      <c r="C138" s="8">
        <v>43492</v>
      </c>
      <c r="D138" s="15" t="s">
        <v>13</v>
      </c>
      <c r="E138" s="29">
        <f t="shared" si="26"/>
        <v>12.399999999999999</v>
      </c>
      <c r="F138" s="29">
        <v>93</v>
      </c>
      <c r="G138" s="29">
        <v>72</v>
      </c>
      <c r="H138" s="9">
        <f t="shared" si="30"/>
        <v>81</v>
      </c>
      <c r="I138" s="9">
        <f t="shared" si="31"/>
        <v>-9</v>
      </c>
      <c r="J138" s="40">
        <f t="shared" si="32"/>
        <v>12.499999999999998</v>
      </c>
    </row>
    <row r="139" spans="2:10" x14ac:dyDescent="0.3">
      <c r="B139" s="28" t="s">
        <v>35</v>
      </c>
      <c r="C139" s="8">
        <v>43492</v>
      </c>
      <c r="D139" s="15" t="s">
        <v>13</v>
      </c>
      <c r="E139" s="29">
        <f t="shared" si="26"/>
        <v>3.3000000000000003</v>
      </c>
      <c r="F139" s="29">
        <v>80</v>
      </c>
      <c r="G139" s="29">
        <v>72</v>
      </c>
      <c r="H139" s="9">
        <f t="shared" si="27"/>
        <v>77</v>
      </c>
      <c r="I139" s="9">
        <f t="shared" si="28"/>
        <v>-5</v>
      </c>
      <c r="J139" s="40">
        <f t="shared" si="29"/>
        <v>3.4000000000000004</v>
      </c>
    </row>
    <row r="140" spans="2:10" x14ac:dyDescent="0.3">
      <c r="B140" s="28" t="s">
        <v>12</v>
      </c>
      <c r="C140" s="8">
        <v>43492</v>
      </c>
      <c r="D140" s="15" t="s">
        <v>13</v>
      </c>
      <c r="E140" s="29">
        <f t="shared" si="26"/>
        <v>12.2</v>
      </c>
      <c r="F140" s="29">
        <v>96</v>
      </c>
      <c r="G140" s="29">
        <v>72</v>
      </c>
      <c r="H140" s="9">
        <f t="shared" si="27"/>
        <v>84</v>
      </c>
      <c r="I140" s="9">
        <f t="shared" si="28"/>
        <v>-12</v>
      </c>
      <c r="J140" s="40">
        <f t="shared" si="29"/>
        <v>12.299999999999999</v>
      </c>
    </row>
    <row r="141" spans="2:10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27"/>
        <v>76</v>
      </c>
      <c r="I141" s="9">
        <f t="shared" si="28"/>
        <v>-4</v>
      </c>
      <c r="J141" s="40">
        <f t="shared" si="29"/>
        <v>7.3</v>
      </c>
    </row>
    <row r="142" spans="2:10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27"/>
        <v>75</v>
      </c>
      <c r="I142" s="9">
        <f t="shared" si="28"/>
        <v>-3</v>
      </c>
      <c r="J142" s="40">
        <f t="shared" si="29"/>
        <v>13.799999999999999</v>
      </c>
    </row>
    <row r="143" spans="2:10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27"/>
        <v>72</v>
      </c>
      <c r="I143" s="9">
        <f t="shared" si="28"/>
        <v>0</v>
      </c>
      <c r="J143" s="40">
        <f t="shared" si="29"/>
        <v>5.6</v>
      </c>
    </row>
    <row r="144" spans="2:10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27"/>
        <v>75</v>
      </c>
      <c r="I144" s="34">
        <f t="shared" si="28"/>
        <v>-3</v>
      </c>
      <c r="J144" s="41">
        <f t="shared" si="29"/>
        <v>11.299999999999999</v>
      </c>
    </row>
    <row r="145" spans="2:10" x14ac:dyDescent="0.3">
      <c r="B145" s="28"/>
      <c r="C145" s="1">
        <v>43499</v>
      </c>
      <c r="D145" s="15" t="s">
        <v>21</v>
      </c>
      <c r="F145" s="29"/>
      <c r="G145" s="29">
        <v>72</v>
      </c>
      <c r="H145" s="29">
        <f t="shared" si="27"/>
        <v>0</v>
      </c>
      <c r="I145" s="29">
        <f t="shared" si="28"/>
        <v>72</v>
      </c>
      <c r="J145" s="30">
        <f t="shared" si="29"/>
        <v>-21.599999999999998</v>
      </c>
    </row>
    <row r="146" spans="2:10" x14ac:dyDescent="0.3">
      <c r="B146" s="28"/>
      <c r="C146" s="1">
        <v>43499</v>
      </c>
      <c r="D146" s="15" t="s">
        <v>21</v>
      </c>
      <c r="F146" s="29"/>
      <c r="G146" s="29">
        <v>72</v>
      </c>
      <c r="H146" s="29">
        <f t="shared" si="27"/>
        <v>0</v>
      </c>
      <c r="I146" s="29">
        <f t="shared" si="28"/>
        <v>72</v>
      </c>
      <c r="J146" s="30">
        <f t="shared" si="29"/>
        <v>-21.599999999999998</v>
      </c>
    </row>
    <row r="147" spans="2:10" x14ac:dyDescent="0.3">
      <c r="B147" s="28"/>
      <c r="C147" s="1">
        <v>43499</v>
      </c>
      <c r="D147" s="15" t="s">
        <v>21</v>
      </c>
      <c r="F147" s="29"/>
      <c r="G147" s="29">
        <v>72</v>
      </c>
      <c r="H147" s="29">
        <f t="shared" si="27"/>
        <v>0</v>
      </c>
      <c r="I147" s="29">
        <f t="shared" si="28"/>
        <v>72</v>
      </c>
      <c r="J147" s="30">
        <f t="shared" si="29"/>
        <v>-21.599999999999998</v>
      </c>
    </row>
    <row r="148" spans="2:10" x14ac:dyDescent="0.3">
      <c r="B148" s="28"/>
      <c r="C148" s="1">
        <v>43499</v>
      </c>
      <c r="D148" s="15" t="s">
        <v>21</v>
      </c>
      <c r="F148" s="29"/>
      <c r="G148" s="29">
        <v>72</v>
      </c>
      <c r="H148" s="29">
        <f t="shared" si="27"/>
        <v>0</v>
      </c>
      <c r="I148" s="29">
        <f t="shared" si="28"/>
        <v>72</v>
      </c>
      <c r="J148" s="30">
        <f t="shared" si="29"/>
        <v>-21.599999999999998</v>
      </c>
    </row>
    <row r="149" spans="2:10" x14ac:dyDescent="0.3">
      <c r="B149" s="28"/>
      <c r="C149" s="1">
        <v>43499</v>
      </c>
      <c r="D149" s="15" t="s">
        <v>21</v>
      </c>
      <c r="F149" s="29"/>
      <c r="G149" s="29">
        <v>72</v>
      </c>
      <c r="H149" s="29">
        <f t="shared" si="27"/>
        <v>0</v>
      </c>
      <c r="I149" s="29">
        <f t="shared" si="28"/>
        <v>72</v>
      </c>
      <c r="J149" s="30">
        <f t="shared" si="29"/>
        <v>-21.599999999999998</v>
      </c>
    </row>
    <row r="150" spans="2:10" x14ac:dyDescent="0.3">
      <c r="B150" s="28"/>
      <c r="C150" s="1">
        <v>43499</v>
      </c>
      <c r="D150" s="15" t="s">
        <v>21</v>
      </c>
      <c r="F150" s="29"/>
      <c r="G150" s="29">
        <v>72</v>
      </c>
      <c r="H150" s="29">
        <f t="shared" si="27"/>
        <v>0</v>
      </c>
      <c r="I150" s="29">
        <f t="shared" si="28"/>
        <v>72</v>
      </c>
      <c r="J150" s="30">
        <f t="shared" si="29"/>
        <v>-21.599999999999998</v>
      </c>
    </row>
    <row r="151" spans="2:10" x14ac:dyDescent="0.3">
      <c r="B151" s="28"/>
      <c r="C151" s="1">
        <v>43499</v>
      </c>
      <c r="D151" s="15" t="s">
        <v>21</v>
      </c>
      <c r="F151" s="29"/>
      <c r="G151" s="29">
        <v>72</v>
      </c>
      <c r="H151" s="29">
        <f t="shared" si="27"/>
        <v>0</v>
      </c>
      <c r="I151" s="29">
        <f t="shared" si="28"/>
        <v>72</v>
      </c>
      <c r="J151" s="30">
        <f t="shared" si="29"/>
        <v>-21.599999999999998</v>
      </c>
    </row>
    <row r="152" spans="2:10" x14ac:dyDescent="0.3">
      <c r="B152" s="28"/>
      <c r="C152" s="1">
        <v>43499</v>
      </c>
      <c r="D152" s="15" t="s">
        <v>21</v>
      </c>
      <c r="F152" s="29"/>
      <c r="G152" s="29">
        <v>72</v>
      </c>
      <c r="H152" s="29">
        <f t="shared" si="27"/>
        <v>0</v>
      </c>
      <c r="I152" s="29">
        <f t="shared" si="28"/>
        <v>72</v>
      </c>
      <c r="J152" s="30">
        <f t="shared" si="29"/>
        <v>-21.599999999999998</v>
      </c>
    </row>
    <row r="153" spans="2:10" x14ac:dyDescent="0.3">
      <c r="B153" s="28"/>
      <c r="C153" s="1">
        <v>43499</v>
      </c>
      <c r="D153" s="15" t="s">
        <v>21</v>
      </c>
      <c r="F153" s="29"/>
      <c r="G153" s="29">
        <v>72</v>
      </c>
      <c r="H153" s="29">
        <f t="shared" si="27"/>
        <v>0</v>
      </c>
      <c r="I153" s="29">
        <f t="shared" si="28"/>
        <v>72</v>
      </c>
      <c r="J153" s="30">
        <f t="shared" si="29"/>
        <v>-21.599999999999998</v>
      </c>
    </row>
    <row r="154" spans="2:10" x14ac:dyDescent="0.3">
      <c r="B154" s="28"/>
      <c r="C154" s="1">
        <v>43499</v>
      </c>
      <c r="D154" s="15" t="s">
        <v>21</v>
      </c>
      <c r="F154" s="29"/>
      <c r="G154" s="29">
        <v>72</v>
      </c>
      <c r="H154" s="29">
        <f t="shared" si="27"/>
        <v>0</v>
      </c>
      <c r="I154" s="29">
        <f t="shared" si="28"/>
        <v>72</v>
      </c>
      <c r="J154" s="30">
        <f t="shared" si="29"/>
        <v>-21.599999999999998</v>
      </c>
    </row>
    <row r="155" spans="2:10" x14ac:dyDescent="0.3">
      <c r="B155" s="31"/>
      <c r="C155" s="32">
        <v>43499</v>
      </c>
      <c r="D155" s="33" t="s">
        <v>21</v>
      </c>
      <c r="E155" s="34"/>
      <c r="F155" s="35"/>
      <c r="G155" s="35">
        <v>72</v>
      </c>
      <c r="H155" s="35">
        <f t="shared" si="27"/>
        <v>0</v>
      </c>
      <c r="I155" s="35">
        <f t="shared" si="28"/>
        <v>72</v>
      </c>
      <c r="J155" s="36">
        <f t="shared" si="29"/>
        <v>-21.599999999999998</v>
      </c>
    </row>
    <row r="156" spans="2:10" x14ac:dyDescent="0.3">
      <c r="B156" s="28"/>
      <c r="C156" s="1">
        <v>43506</v>
      </c>
      <c r="D156" s="15" t="s">
        <v>25</v>
      </c>
      <c r="F156" s="29"/>
      <c r="G156" s="29">
        <v>72</v>
      </c>
      <c r="H156" s="29">
        <f t="shared" si="27"/>
        <v>0</v>
      </c>
      <c r="I156" s="29">
        <f t="shared" si="28"/>
        <v>72</v>
      </c>
      <c r="J156" s="30">
        <f t="shared" si="29"/>
        <v>-21.599999999999998</v>
      </c>
    </row>
    <row r="157" spans="2:10" x14ac:dyDescent="0.3">
      <c r="B157" s="28"/>
      <c r="C157" s="1">
        <v>43506</v>
      </c>
      <c r="D157" s="15" t="s">
        <v>25</v>
      </c>
      <c r="F157" s="29"/>
      <c r="G157" s="29">
        <v>72</v>
      </c>
      <c r="H157" s="29">
        <f t="shared" si="27"/>
        <v>0</v>
      </c>
      <c r="I157" s="29">
        <f t="shared" si="28"/>
        <v>72</v>
      </c>
      <c r="J157" s="30">
        <f t="shared" si="29"/>
        <v>-21.599999999999998</v>
      </c>
    </row>
    <row r="158" spans="2:10" x14ac:dyDescent="0.3">
      <c r="B158" s="28"/>
      <c r="C158" s="1">
        <v>43506</v>
      </c>
      <c r="D158" s="15" t="s">
        <v>25</v>
      </c>
      <c r="F158" s="29"/>
      <c r="G158" s="29">
        <v>72</v>
      </c>
      <c r="H158" s="29">
        <f t="shared" si="27"/>
        <v>0</v>
      </c>
      <c r="I158" s="29">
        <f t="shared" si="28"/>
        <v>72</v>
      </c>
      <c r="J158" s="30">
        <f t="shared" si="29"/>
        <v>-21.599999999999998</v>
      </c>
    </row>
    <row r="159" spans="2:10" x14ac:dyDescent="0.3">
      <c r="B159" s="28"/>
      <c r="C159" s="1">
        <v>43506</v>
      </c>
      <c r="D159" s="15" t="s">
        <v>25</v>
      </c>
      <c r="F159" s="29"/>
      <c r="G159" s="29">
        <v>72</v>
      </c>
      <c r="H159" s="29">
        <f t="shared" si="27"/>
        <v>0</v>
      </c>
      <c r="I159" s="29">
        <f t="shared" si="28"/>
        <v>72</v>
      </c>
      <c r="J159" s="30">
        <f t="shared" si="29"/>
        <v>-21.599999999999998</v>
      </c>
    </row>
    <row r="160" spans="2:10" x14ac:dyDescent="0.3">
      <c r="B160" s="28"/>
      <c r="C160" s="1">
        <v>43506</v>
      </c>
      <c r="D160" s="15" t="s">
        <v>25</v>
      </c>
      <c r="F160" s="29"/>
      <c r="G160" s="29">
        <v>72</v>
      </c>
      <c r="H160" s="29">
        <f t="shared" si="27"/>
        <v>0</v>
      </c>
      <c r="I160" s="29">
        <f t="shared" si="28"/>
        <v>72</v>
      </c>
      <c r="J160" s="30">
        <f t="shared" si="29"/>
        <v>-21.599999999999998</v>
      </c>
    </row>
    <row r="161" spans="2:10" x14ac:dyDescent="0.3">
      <c r="B161" s="28"/>
      <c r="C161" s="1">
        <v>43506</v>
      </c>
      <c r="D161" s="15" t="s">
        <v>25</v>
      </c>
      <c r="F161" s="29"/>
      <c r="G161" s="29">
        <v>72</v>
      </c>
      <c r="H161" s="29">
        <f t="shared" si="27"/>
        <v>0</v>
      </c>
      <c r="I161" s="29">
        <f t="shared" si="28"/>
        <v>72</v>
      </c>
      <c r="J161" s="30">
        <f t="shared" si="29"/>
        <v>-21.599999999999998</v>
      </c>
    </row>
    <row r="162" spans="2:10" x14ac:dyDescent="0.3">
      <c r="B162" s="28"/>
      <c r="C162" s="1">
        <v>43506</v>
      </c>
      <c r="D162" s="15" t="s">
        <v>25</v>
      </c>
      <c r="F162" s="29"/>
      <c r="G162" s="29">
        <v>72</v>
      </c>
      <c r="H162" s="29">
        <f t="shared" si="27"/>
        <v>0</v>
      </c>
      <c r="I162" s="29">
        <f t="shared" si="28"/>
        <v>72</v>
      </c>
      <c r="J162" s="30">
        <f t="shared" si="29"/>
        <v>-21.599999999999998</v>
      </c>
    </row>
    <row r="163" spans="2:10" x14ac:dyDescent="0.3">
      <c r="B163" s="28"/>
      <c r="C163" s="1">
        <v>43506</v>
      </c>
      <c r="D163" s="15" t="s">
        <v>25</v>
      </c>
      <c r="F163" s="29"/>
      <c r="G163" s="29">
        <v>72</v>
      </c>
      <c r="H163" s="29">
        <f t="shared" si="27"/>
        <v>0</v>
      </c>
      <c r="I163" s="29">
        <f t="shared" si="28"/>
        <v>72</v>
      </c>
      <c r="J163" s="30">
        <f t="shared" si="29"/>
        <v>-21.599999999999998</v>
      </c>
    </row>
    <row r="164" spans="2:10" x14ac:dyDescent="0.3">
      <c r="B164" s="28"/>
      <c r="C164" s="1">
        <v>43506</v>
      </c>
      <c r="D164" s="15" t="s">
        <v>25</v>
      </c>
      <c r="F164" s="29"/>
      <c r="G164" s="29">
        <v>72</v>
      </c>
      <c r="H164" s="29">
        <f t="shared" si="27"/>
        <v>0</v>
      </c>
      <c r="I164" s="29">
        <f t="shared" si="28"/>
        <v>72</v>
      </c>
      <c r="J164" s="30">
        <f t="shared" si="29"/>
        <v>-21.599999999999998</v>
      </c>
    </row>
    <row r="165" spans="2:10" x14ac:dyDescent="0.3">
      <c r="B165" s="28"/>
      <c r="C165" s="1">
        <v>43506</v>
      </c>
      <c r="D165" s="15" t="s">
        <v>25</v>
      </c>
      <c r="F165" s="29"/>
      <c r="G165" s="29">
        <v>72</v>
      </c>
      <c r="H165" s="29">
        <f t="shared" si="27"/>
        <v>0</v>
      </c>
      <c r="I165" s="29">
        <f t="shared" si="28"/>
        <v>72</v>
      </c>
      <c r="J165" s="30">
        <f t="shared" si="29"/>
        <v>-21.599999999999998</v>
      </c>
    </row>
    <row r="166" spans="2:10" x14ac:dyDescent="0.3">
      <c r="B166" s="28"/>
      <c r="C166" s="1">
        <v>43506</v>
      </c>
      <c r="D166" s="15" t="s">
        <v>25</v>
      </c>
      <c r="F166" s="29"/>
      <c r="G166" s="29">
        <v>72</v>
      </c>
      <c r="H166" s="29">
        <f t="shared" si="27"/>
        <v>0</v>
      </c>
      <c r="I166" s="29">
        <f t="shared" si="28"/>
        <v>72</v>
      </c>
      <c r="J166" s="30">
        <f t="shared" si="29"/>
        <v>-21.599999999999998</v>
      </c>
    </row>
    <row r="167" spans="2:10" x14ac:dyDescent="0.3">
      <c r="B167" s="37"/>
      <c r="C167" s="42">
        <v>43513</v>
      </c>
      <c r="D167" s="38" t="s">
        <v>54</v>
      </c>
      <c r="E167" s="38"/>
      <c r="F167" s="38"/>
      <c r="G167" s="38">
        <v>71</v>
      </c>
      <c r="H167" s="38">
        <f t="shared" si="27"/>
        <v>0</v>
      </c>
      <c r="I167" s="38">
        <f t="shared" si="28"/>
        <v>71</v>
      </c>
      <c r="J167" s="39">
        <f t="shared" si="29"/>
        <v>-21.3</v>
      </c>
    </row>
    <row r="168" spans="2:10" x14ac:dyDescent="0.3">
      <c r="B168" s="28"/>
      <c r="C168" s="8">
        <v>43513</v>
      </c>
      <c r="D168" s="9" t="s">
        <v>54</v>
      </c>
      <c r="E168" s="9"/>
      <c r="F168" s="29"/>
      <c r="G168" s="9">
        <v>71</v>
      </c>
      <c r="H168" s="9">
        <f t="shared" si="27"/>
        <v>0</v>
      </c>
      <c r="I168" s="9">
        <f t="shared" si="28"/>
        <v>71</v>
      </c>
      <c r="J168" s="40">
        <f t="shared" si="29"/>
        <v>-21.3</v>
      </c>
    </row>
    <row r="169" spans="2:10" x14ac:dyDescent="0.3">
      <c r="B169" s="28"/>
      <c r="C169" s="8">
        <v>43513</v>
      </c>
      <c r="D169" s="9" t="s">
        <v>54</v>
      </c>
      <c r="E169" s="9"/>
      <c r="F169" s="29"/>
      <c r="G169" s="9">
        <v>71</v>
      </c>
      <c r="H169" s="9">
        <f t="shared" si="27"/>
        <v>0</v>
      </c>
      <c r="I169" s="9">
        <f t="shared" si="28"/>
        <v>71</v>
      </c>
      <c r="J169" s="40">
        <f t="shared" si="29"/>
        <v>-21.3</v>
      </c>
    </row>
    <row r="170" spans="2:10" x14ac:dyDescent="0.3">
      <c r="B170" s="28"/>
      <c r="C170" s="8">
        <v>43513</v>
      </c>
      <c r="D170" s="9" t="s">
        <v>54</v>
      </c>
      <c r="E170" s="29"/>
      <c r="F170" s="29"/>
      <c r="G170" s="9">
        <v>71</v>
      </c>
      <c r="H170" s="9">
        <f t="shared" si="27"/>
        <v>0</v>
      </c>
      <c r="I170" s="9">
        <f t="shared" si="28"/>
        <v>71</v>
      </c>
      <c r="J170" s="40">
        <f t="shared" si="29"/>
        <v>-21.3</v>
      </c>
    </row>
    <row r="171" spans="2:10" x14ac:dyDescent="0.3">
      <c r="B171" s="28"/>
      <c r="C171" s="8">
        <v>43513</v>
      </c>
      <c r="D171" s="9" t="s">
        <v>54</v>
      </c>
      <c r="E171" s="29"/>
      <c r="F171" s="29"/>
      <c r="G171" s="9">
        <v>71</v>
      </c>
      <c r="H171" s="9">
        <f t="shared" si="27"/>
        <v>0</v>
      </c>
      <c r="I171" s="9">
        <f t="shared" si="28"/>
        <v>71</v>
      </c>
      <c r="J171" s="40">
        <f t="shared" si="29"/>
        <v>-21.3</v>
      </c>
    </row>
    <row r="172" spans="2:10" x14ac:dyDescent="0.3">
      <c r="B172" s="28"/>
      <c r="C172" s="8">
        <v>43513</v>
      </c>
      <c r="D172" s="9" t="s">
        <v>54</v>
      </c>
      <c r="E172" s="29"/>
      <c r="F172" s="29"/>
      <c r="G172" s="9">
        <v>71</v>
      </c>
      <c r="H172" s="9">
        <f t="shared" si="27"/>
        <v>0</v>
      </c>
      <c r="I172" s="9">
        <f t="shared" si="28"/>
        <v>71</v>
      </c>
      <c r="J172" s="40">
        <f t="shared" si="29"/>
        <v>-21.3</v>
      </c>
    </row>
    <row r="173" spans="2:10" x14ac:dyDescent="0.3">
      <c r="B173" s="28"/>
      <c r="C173" s="8">
        <v>43513</v>
      </c>
      <c r="D173" s="9" t="s">
        <v>54</v>
      </c>
      <c r="E173" s="29"/>
      <c r="F173" s="29"/>
      <c r="G173" s="9">
        <v>71</v>
      </c>
      <c r="H173" s="9">
        <f t="shared" si="27"/>
        <v>0</v>
      </c>
      <c r="I173" s="9">
        <f t="shared" si="28"/>
        <v>71</v>
      </c>
      <c r="J173" s="40">
        <f t="shared" si="29"/>
        <v>-21.3</v>
      </c>
    </row>
    <row r="174" spans="2:10" x14ac:dyDescent="0.3">
      <c r="B174" s="28"/>
      <c r="C174" s="8">
        <v>43513</v>
      </c>
      <c r="D174" s="9" t="s">
        <v>54</v>
      </c>
      <c r="E174" s="29"/>
      <c r="F174" s="29"/>
      <c r="G174" s="9">
        <v>71</v>
      </c>
      <c r="H174" s="9">
        <f t="shared" si="27"/>
        <v>0</v>
      </c>
      <c r="I174" s="9">
        <f t="shared" si="28"/>
        <v>71</v>
      </c>
      <c r="J174" s="40">
        <f t="shared" si="29"/>
        <v>-21.3</v>
      </c>
    </row>
    <row r="175" spans="2:10" x14ac:dyDescent="0.3">
      <c r="B175" s="28"/>
      <c r="C175" s="8">
        <v>43513</v>
      </c>
      <c r="D175" s="9" t="s">
        <v>54</v>
      </c>
      <c r="E175" s="29"/>
      <c r="F175" s="29"/>
      <c r="G175" s="9">
        <v>71</v>
      </c>
      <c r="H175" s="9">
        <f t="shared" si="27"/>
        <v>0</v>
      </c>
      <c r="I175" s="9">
        <f t="shared" si="28"/>
        <v>71</v>
      </c>
      <c r="J175" s="40">
        <f t="shared" si="29"/>
        <v>-21.3</v>
      </c>
    </row>
    <row r="176" spans="2:10" x14ac:dyDescent="0.3">
      <c r="B176" s="28"/>
      <c r="C176" s="8">
        <v>43513</v>
      </c>
      <c r="D176" s="9" t="s">
        <v>54</v>
      </c>
      <c r="E176" s="29"/>
      <c r="F176" s="29"/>
      <c r="G176" s="9">
        <v>71</v>
      </c>
      <c r="H176" s="9">
        <f t="shared" si="27"/>
        <v>0</v>
      </c>
      <c r="I176" s="9">
        <f t="shared" si="28"/>
        <v>71</v>
      </c>
      <c r="J176" s="40">
        <f t="shared" si="29"/>
        <v>-21.3</v>
      </c>
    </row>
    <row r="177" spans="2:10" x14ac:dyDescent="0.3">
      <c r="B177" s="28"/>
      <c r="C177" s="8">
        <v>43513</v>
      </c>
      <c r="D177" s="9" t="s">
        <v>54</v>
      </c>
      <c r="E177" s="29"/>
      <c r="F177" s="29"/>
      <c r="G177" s="9">
        <v>71</v>
      </c>
      <c r="H177" s="9">
        <f t="shared" si="27"/>
        <v>0</v>
      </c>
      <c r="I177" s="9">
        <f t="shared" si="28"/>
        <v>71</v>
      </c>
      <c r="J177" s="40">
        <f t="shared" si="29"/>
        <v>-21.3</v>
      </c>
    </row>
    <row r="178" spans="2:10" x14ac:dyDescent="0.3">
      <c r="B178" s="31"/>
      <c r="C178" s="32">
        <v>43513</v>
      </c>
      <c r="D178" s="34" t="s">
        <v>54</v>
      </c>
      <c r="E178" s="34"/>
      <c r="F178" s="34"/>
      <c r="G178" s="34">
        <v>71</v>
      </c>
      <c r="H178" s="34">
        <f t="shared" si="27"/>
        <v>0</v>
      </c>
      <c r="I178" s="34">
        <f t="shared" si="28"/>
        <v>71</v>
      </c>
      <c r="J178" s="41">
        <f t="shared" si="29"/>
        <v>-21.3</v>
      </c>
    </row>
    <row r="179" spans="2:10" x14ac:dyDescent="0.3">
      <c r="B179" s="37"/>
      <c r="C179" s="42">
        <v>43520</v>
      </c>
      <c r="D179" s="18" t="s">
        <v>32</v>
      </c>
      <c r="E179" s="38"/>
      <c r="F179" s="18"/>
      <c r="G179" s="38">
        <v>72</v>
      </c>
      <c r="H179" s="38">
        <f t="shared" si="27"/>
        <v>0</v>
      </c>
      <c r="I179" s="38">
        <f t="shared" si="28"/>
        <v>72</v>
      </c>
      <c r="J179" s="39">
        <f t="shared" si="29"/>
        <v>-21.599999999999998</v>
      </c>
    </row>
    <row r="180" spans="2:10" x14ac:dyDescent="0.3">
      <c r="B180" s="28"/>
      <c r="C180" s="8">
        <v>43520</v>
      </c>
      <c r="D180" s="29" t="s">
        <v>32</v>
      </c>
      <c r="E180" s="9"/>
      <c r="F180" s="29"/>
      <c r="G180" s="9">
        <v>72</v>
      </c>
      <c r="H180" s="9">
        <f t="shared" si="27"/>
        <v>0</v>
      </c>
      <c r="I180" s="9">
        <f t="shared" si="28"/>
        <v>72</v>
      </c>
      <c r="J180" s="40">
        <f t="shared" si="29"/>
        <v>-21.599999999999998</v>
      </c>
    </row>
    <row r="181" spans="2:10" x14ac:dyDescent="0.3">
      <c r="B181" s="28"/>
      <c r="C181" s="8">
        <v>43520</v>
      </c>
      <c r="D181" s="29" t="s">
        <v>32</v>
      </c>
      <c r="E181" s="9"/>
      <c r="F181" s="29"/>
      <c r="G181" s="9">
        <v>72</v>
      </c>
      <c r="H181" s="9">
        <f t="shared" si="27"/>
        <v>0</v>
      </c>
      <c r="I181" s="9">
        <f t="shared" si="28"/>
        <v>72</v>
      </c>
      <c r="J181" s="40">
        <f t="shared" si="29"/>
        <v>-21.599999999999998</v>
      </c>
    </row>
    <row r="182" spans="2:10" x14ac:dyDescent="0.3">
      <c r="B182" s="28"/>
      <c r="C182" s="8">
        <v>43520</v>
      </c>
      <c r="D182" s="29" t="s">
        <v>32</v>
      </c>
      <c r="E182" s="9"/>
      <c r="F182" s="29"/>
      <c r="G182" s="9">
        <v>72</v>
      </c>
      <c r="H182" s="9">
        <f t="shared" si="27"/>
        <v>0</v>
      </c>
      <c r="I182" s="9">
        <f t="shared" si="28"/>
        <v>72</v>
      </c>
      <c r="J182" s="40">
        <f t="shared" si="29"/>
        <v>-21.599999999999998</v>
      </c>
    </row>
    <row r="183" spans="2:10" x14ac:dyDescent="0.3">
      <c r="B183" s="28"/>
      <c r="C183" s="8">
        <v>43520</v>
      </c>
      <c r="D183" s="29" t="s">
        <v>32</v>
      </c>
      <c r="E183" s="9"/>
      <c r="F183" s="29"/>
      <c r="G183" s="9">
        <v>72</v>
      </c>
      <c r="H183" s="9">
        <f t="shared" si="27"/>
        <v>0</v>
      </c>
      <c r="I183" s="9">
        <f t="shared" si="28"/>
        <v>72</v>
      </c>
      <c r="J183" s="40">
        <f t="shared" si="29"/>
        <v>-21.599999999999998</v>
      </c>
    </row>
    <row r="184" spans="2:10" x14ac:dyDescent="0.3">
      <c r="B184" s="28"/>
      <c r="C184" s="8">
        <v>43520</v>
      </c>
      <c r="D184" s="29" t="s">
        <v>32</v>
      </c>
      <c r="E184" s="9"/>
      <c r="F184" s="29"/>
      <c r="G184" s="9">
        <v>72</v>
      </c>
      <c r="H184" s="9">
        <f t="shared" si="27"/>
        <v>0</v>
      </c>
      <c r="I184" s="9">
        <f t="shared" si="28"/>
        <v>72</v>
      </c>
      <c r="J184" s="40">
        <f t="shared" si="29"/>
        <v>-21.599999999999998</v>
      </c>
    </row>
    <row r="185" spans="2:10" x14ac:dyDescent="0.3">
      <c r="B185" s="28"/>
      <c r="C185" s="8">
        <v>43520</v>
      </c>
      <c r="D185" s="29" t="s">
        <v>32</v>
      </c>
      <c r="E185" s="9"/>
      <c r="F185" s="29"/>
      <c r="G185" s="9">
        <v>72</v>
      </c>
      <c r="H185" s="9">
        <f t="shared" si="27"/>
        <v>0</v>
      </c>
      <c r="I185" s="9">
        <f t="shared" si="28"/>
        <v>72</v>
      </c>
      <c r="J185" s="40">
        <f t="shared" si="29"/>
        <v>-21.599999999999998</v>
      </c>
    </row>
    <row r="186" spans="2:10" x14ac:dyDescent="0.3">
      <c r="B186" s="28"/>
      <c r="C186" s="8">
        <v>43520</v>
      </c>
      <c r="D186" s="29" t="s">
        <v>32</v>
      </c>
      <c r="E186" s="9"/>
      <c r="F186" s="29"/>
      <c r="G186" s="9">
        <v>72</v>
      </c>
      <c r="H186" s="9">
        <f t="shared" si="27"/>
        <v>0</v>
      </c>
      <c r="I186" s="9">
        <f t="shared" si="28"/>
        <v>72</v>
      </c>
      <c r="J186" s="40">
        <f t="shared" si="29"/>
        <v>-21.599999999999998</v>
      </c>
    </row>
    <row r="187" spans="2:10" x14ac:dyDescent="0.3">
      <c r="B187" s="28"/>
      <c r="C187" s="8">
        <v>43520</v>
      </c>
      <c r="D187" s="29" t="s">
        <v>32</v>
      </c>
      <c r="E187" s="29"/>
      <c r="F187" s="29"/>
      <c r="G187" s="9">
        <v>72</v>
      </c>
      <c r="H187" s="9">
        <f t="shared" si="27"/>
        <v>0</v>
      </c>
      <c r="I187" s="9">
        <f t="shared" si="28"/>
        <v>72</v>
      </c>
      <c r="J187" s="40">
        <f t="shared" si="29"/>
        <v>-21.599999999999998</v>
      </c>
    </row>
    <row r="188" spans="2:10" x14ac:dyDescent="0.3">
      <c r="B188" s="37"/>
      <c r="C188" s="42">
        <v>43527</v>
      </c>
      <c r="D188" s="18" t="s">
        <v>28</v>
      </c>
      <c r="E188" s="38"/>
      <c r="F188" s="18"/>
      <c r="G188" s="38">
        <v>71</v>
      </c>
      <c r="H188" s="38">
        <f t="shared" si="27"/>
        <v>0</v>
      </c>
      <c r="I188" s="38">
        <f t="shared" si="28"/>
        <v>71</v>
      </c>
      <c r="J188" s="39">
        <f t="shared" si="29"/>
        <v>-21.3</v>
      </c>
    </row>
    <row r="189" spans="2:10" x14ac:dyDescent="0.3">
      <c r="B189" s="28"/>
      <c r="C189" s="8">
        <v>43527</v>
      </c>
      <c r="D189" s="29" t="s">
        <v>28</v>
      </c>
      <c r="E189" s="9"/>
      <c r="F189" s="29"/>
      <c r="G189" s="9">
        <v>71</v>
      </c>
      <c r="H189" s="9">
        <f t="shared" si="27"/>
        <v>0</v>
      </c>
      <c r="I189" s="9">
        <f t="shared" si="28"/>
        <v>71</v>
      </c>
      <c r="J189" s="40">
        <f t="shared" si="29"/>
        <v>-21.3</v>
      </c>
    </row>
    <row r="190" spans="2:10" x14ac:dyDescent="0.3">
      <c r="B190" s="28"/>
      <c r="C190" s="8">
        <v>43527</v>
      </c>
      <c r="D190" s="29" t="s">
        <v>28</v>
      </c>
      <c r="E190" s="9"/>
      <c r="F190" s="29"/>
      <c r="G190" s="9">
        <v>71</v>
      </c>
      <c r="H190" s="9">
        <f t="shared" si="27"/>
        <v>0</v>
      </c>
      <c r="I190" s="9">
        <f t="shared" si="28"/>
        <v>71</v>
      </c>
      <c r="J190" s="40">
        <f t="shared" si="29"/>
        <v>-21.3</v>
      </c>
    </row>
    <row r="191" spans="2:10" x14ac:dyDescent="0.3">
      <c r="B191" s="28"/>
      <c r="C191" s="8">
        <v>43527</v>
      </c>
      <c r="D191" s="29" t="s">
        <v>28</v>
      </c>
      <c r="E191" s="9"/>
      <c r="F191" s="29"/>
      <c r="G191" s="9">
        <v>71</v>
      </c>
      <c r="H191" s="9">
        <f t="shared" si="27"/>
        <v>0</v>
      </c>
      <c r="I191" s="9">
        <f t="shared" si="28"/>
        <v>71</v>
      </c>
      <c r="J191" s="40">
        <f t="shared" si="29"/>
        <v>-21.3</v>
      </c>
    </row>
    <row r="192" spans="2:10" x14ac:dyDescent="0.3">
      <c r="B192" s="28"/>
      <c r="C192" s="8">
        <v>43527</v>
      </c>
      <c r="D192" s="29" t="s">
        <v>28</v>
      </c>
      <c r="E192" s="29"/>
      <c r="F192" s="29"/>
      <c r="G192" s="9">
        <v>71</v>
      </c>
      <c r="H192" s="9">
        <f t="shared" si="27"/>
        <v>0</v>
      </c>
      <c r="I192" s="9">
        <f t="shared" si="28"/>
        <v>71</v>
      </c>
      <c r="J192" s="40">
        <f t="shared" si="29"/>
        <v>-21.3</v>
      </c>
    </row>
    <row r="193" spans="2:10" x14ac:dyDescent="0.3">
      <c r="B193" s="28"/>
      <c r="C193" s="8">
        <v>43527</v>
      </c>
      <c r="D193" s="29" t="s">
        <v>28</v>
      </c>
      <c r="E193" s="29"/>
      <c r="F193" s="29"/>
      <c r="G193" s="9">
        <v>71</v>
      </c>
      <c r="H193" s="9">
        <f t="shared" si="27"/>
        <v>0</v>
      </c>
      <c r="I193" s="9">
        <f t="shared" si="28"/>
        <v>71</v>
      </c>
      <c r="J193" s="40">
        <f t="shared" si="29"/>
        <v>-21.3</v>
      </c>
    </row>
    <row r="194" spans="2:10" x14ac:dyDescent="0.3">
      <c r="B194" s="28"/>
      <c r="C194" s="8">
        <v>43527</v>
      </c>
      <c r="D194" s="29" t="s">
        <v>28</v>
      </c>
      <c r="E194" s="29"/>
      <c r="F194" s="29"/>
      <c r="G194" s="9">
        <v>71</v>
      </c>
      <c r="H194" s="9">
        <f t="shared" si="27"/>
        <v>0</v>
      </c>
      <c r="I194" s="9">
        <f t="shared" si="28"/>
        <v>71</v>
      </c>
      <c r="J194" s="40">
        <f t="shared" si="29"/>
        <v>-21.3</v>
      </c>
    </row>
    <row r="195" spans="2:10" x14ac:dyDescent="0.3">
      <c r="B195" s="28"/>
      <c r="C195" s="8">
        <v>43527</v>
      </c>
      <c r="D195" s="29" t="s">
        <v>28</v>
      </c>
      <c r="E195" s="29"/>
      <c r="F195" s="29"/>
      <c r="G195" s="9">
        <v>71</v>
      </c>
      <c r="H195" s="9">
        <f t="shared" si="27"/>
        <v>0</v>
      </c>
      <c r="I195" s="9">
        <f t="shared" si="28"/>
        <v>71</v>
      </c>
      <c r="J195" s="40">
        <f t="shared" si="29"/>
        <v>-21.3</v>
      </c>
    </row>
    <row r="196" spans="2:10" x14ac:dyDescent="0.3">
      <c r="B196" s="28"/>
      <c r="C196" s="8">
        <v>43527</v>
      </c>
      <c r="D196" s="29" t="s">
        <v>28</v>
      </c>
      <c r="E196" s="29"/>
      <c r="F196" s="29"/>
      <c r="G196" s="9">
        <v>71</v>
      </c>
      <c r="H196" s="9">
        <f t="shared" si="27"/>
        <v>0</v>
      </c>
      <c r="I196" s="9">
        <f t="shared" si="28"/>
        <v>71</v>
      </c>
      <c r="J196" s="40">
        <f t="shared" si="29"/>
        <v>-21.3</v>
      </c>
    </row>
    <row r="197" spans="2:10" x14ac:dyDescent="0.3">
      <c r="B197" s="28"/>
      <c r="C197" s="8">
        <v>43527</v>
      </c>
      <c r="D197" s="29" t="s">
        <v>28</v>
      </c>
      <c r="E197" s="29"/>
      <c r="F197" s="29"/>
      <c r="G197" s="9">
        <v>71</v>
      </c>
      <c r="H197" s="9">
        <f t="shared" si="27"/>
        <v>0</v>
      </c>
      <c r="I197" s="9">
        <f t="shared" si="28"/>
        <v>71</v>
      </c>
      <c r="J197" s="40">
        <f t="shared" si="29"/>
        <v>-21.3</v>
      </c>
    </row>
    <row r="198" spans="2:10" x14ac:dyDescent="0.3">
      <c r="B198" s="28"/>
      <c r="C198" s="8">
        <v>43527</v>
      </c>
      <c r="D198" s="29" t="s">
        <v>28</v>
      </c>
      <c r="E198" s="29"/>
      <c r="F198" s="29"/>
      <c r="G198" s="9">
        <v>71</v>
      </c>
      <c r="H198" s="9">
        <f t="shared" si="27"/>
        <v>0</v>
      </c>
      <c r="I198" s="9">
        <f t="shared" si="28"/>
        <v>71</v>
      </c>
      <c r="J198" s="40">
        <f t="shared" si="29"/>
        <v>-21.3</v>
      </c>
    </row>
    <row r="199" spans="2:10" x14ac:dyDescent="0.3">
      <c r="B199" s="28"/>
      <c r="C199" s="8">
        <v>43527</v>
      </c>
      <c r="D199" s="29" t="s">
        <v>28</v>
      </c>
      <c r="E199" s="29"/>
      <c r="F199" s="29"/>
      <c r="G199" s="9">
        <v>71</v>
      </c>
      <c r="H199" s="9">
        <f t="shared" ref="H199:H208" si="33">F199-ROUND(E199,0)</f>
        <v>0</v>
      </c>
      <c r="I199" s="9">
        <f t="shared" ref="I199:I208" si="34">G199-H199</f>
        <v>71</v>
      </c>
      <c r="J199" s="40">
        <f t="shared" ref="J199:J208" si="35">IF(I199&gt;0, E199-I199*0.3, IF(I199&lt;-3, E199+0.1, E199))</f>
        <v>-21.3</v>
      </c>
    </row>
    <row r="200" spans="2:10" x14ac:dyDescent="0.3">
      <c r="B200" s="37"/>
      <c r="C200" s="42">
        <v>43534</v>
      </c>
      <c r="D200" s="18" t="s">
        <v>18</v>
      </c>
      <c r="E200" s="38"/>
      <c r="F200" s="38"/>
      <c r="G200" s="18">
        <v>72</v>
      </c>
      <c r="H200" s="38">
        <f t="shared" si="33"/>
        <v>0</v>
      </c>
      <c r="I200" s="38">
        <f t="shared" si="34"/>
        <v>72</v>
      </c>
      <c r="J200" s="39">
        <f t="shared" si="35"/>
        <v>-21.599999999999998</v>
      </c>
    </row>
    <row r="201" spans="2:10" x14ac:dyDescent="0.3">
      <c r="B201" s="28"/>
      <c r="C201" s="8">
        <v>43534</v>
      </c>
      <c r="D201" s="29" t="s">
        <v>18</v>
      </c>
      <c r="E201" s="9"/>
      <c r="F201" s="29"/>
      <c r="G201" s="29">
        <v>72</v>
      </c>
      <c r="H201" s="9">
        <f t="shared" si="33"/>
        <v>0</v>
      </c>
      <c r="I201" s="9">
        <f t="shared" si="34"/>
        <v>72</v>
      </c>
      <c r="J201" s="40">
        <f t="shared" si="35"/>
        <v>-21.599999999999998</v>
      </c>
    </row>
    <row r="202" spans="2:10" x14ac:dyDescent="0.3">
      <c r="B202" s="28"/>
      <c r="C202" s="8">
        <v>43534</v>
      </c>
      <c r="D202" s="29" t="s">
        <v>18</v>
      </c>
      <c r="E202" s="9"/>
      <c r="F202" s="29"/>
      <c r="G202" s="29">
        <v>72</v>
      </c>
      <c r="H202" s="9">
        <f t="shared" si="33"/>
        <v>0</v>
      </c>
      <c r="I202" s="9">
        <f t="shared" si="34"/>
        <v>72</v>
      </c>
      <c r="J202" s="40">
        <f t="shared" si="35"/>
        <v>-21.599999999999998</v>
      </c>
    </row>
    <row r="203" spans="2:10" x14ac:dyDescent="0.3">
      <c r="B203" s="28"/>
      <c r="C203" s="8">
        <v>43534</v>
      </c>
      <c r="D203" s="29" t="s">
        <v>18</v>
      </c>
      <c r="E203" s="9"/>
      <c r="F203" s="29"/>
      <c r="G203" s="29">
        <v>72</v>
      </c>
      <c r="H203" s="9">
        <f t="shared" si="33"/>
        <v>0</v>
      </c>
      <c r="I203" s="9">
        <f t="shared" si="34"/>
        <v>72</v>
      </c>
      <c r="J203" s="40">
        <f t="shared" si="35"/>
        <v>-21.599999999999998</v>
      </c>
    </row>
    <row r="204" spans="2:10" x14ac:dyDescent="0.3">
      <c r="B204" s="28"/>
      <c r="C204" s="8">
        <v>43534</v>
      </c>
      <c r="D204" s="29" t="s">
        <v>18</v>
      </c>
      <c r="E204" s="29"/>
      <c r="F204" s="9"/>
      <c r="G204" s="29">
        <v>72</v>
      </c>
      <c r="H204" s="9">
        <f t="shared" si="33"/>
        <v>0</v>
      </c>
      <c r="I204" s="9">
        <f t="shared" si="34"/>
        <v>72</v>
      </c>
      <c r="J204" s="40">
        <f t="shared" si="35"/>
        <v>-21.599999999999998</v>
      </c>
    </row>
    <row r="205" spans="2:10" x14ac:dyDescent="0.3">
      <c r="B205" s="28"/>
      <c r="C205" s="8">
        <v>43534</v>
      </c>
      <c r="D205" s="29" t="s">
        <v>18</v>
      </c>
      <c r="E205" s="29"/>
      <c r="F205" s="29"/>
      <c r="G205" s="29">
        <v>72</v>
      </c>
      <c r="H205" s="9">
        <f t="shared" si="33"/>
        <v>0</v>
      </c>
      <c r="I205" s="9">
        <f t="shared" si="34"/>
        <v>72</v>
      </c>
      <c r="J205" s="40">
        <f t="shared" si="35"/>
        <v>-21.599999999999998</v>
      </c>
    </row>
    <row r="206" spans="2:10" x14ac:dyDescent="0.3">
      <c r="B206" s="28"/>
      <c r="C206" s="8">
        <v>43534</v>
      </c>
      <c r="D206" s="29" t="s">
        <v>18</v>
      </c>
      <c r="E206" s="29"/>
      <c r="F206" s="9"/>
      <c r="G206" s="29">
        <v>72</v>
      </c>
      <c r="H206" s="9">
        <f t="shared" si="33"/>
        <v>0</v>
      </c>
      <c r="I206" s="9">
        <f t="shared" si="34"/>
        <v>72</v>
      </c>
      <c r="J206" s="40">
        <f t="shared" si="35"/>
        <v>-21.599999999999998</v>
      </c>
    </row>
    <row r="207" spans="2:10" x14ac:dyDescent="0.3">
      <c r="B207" s="28"/>
      <c r="C207" s="8">
        <v>43534</v>
      </c>
      <c r="D207" s="29" t="s">
        <v>18</v>
      </c>
      <c r="E207" s="29"/>
      <c r="F207" s="29"/>
      <c r="G207" s="29">
        <v>72</v>
      </c>
      <c r="H207" s="9">
        <f t="shared" si="33"/>
        <v>0</v>
      </c>
      <c r="I207" s="9">
        <f t="shared" si="34"/>
        <v>72</v>
      </c>
      <c r="J207" s="40">
        <f t="shared" si="35"/>
        <v>-21.599999999999998</v>
      </c>
    </row>
    <row r="208" spans="2:10" x14ac:dyDescent="0.3">
      <c r="B208" s="31"/>
      <c r="C208" s="32">
        <v>43534</v>
      </c>
      <c r="D208" s="35" t="s">
        <v>18</v>
      </c>
      <c r="E208" s="35"/>
      <c r="F208" s="35"/>
      <c r="G208" s="35">
        <v>72</v>
      </c>
      <c r="H208" s="34">
        <f t="shared" si="33"/>
        <v>0</v>
      </c>
      <c r="I208" s="34">
        <f t="shared" si="34"/>
        <v>72</v>
      </c>
      <c r="J208" s="41">
        <f t="shared" si="35"/>
        <v>-21.599999999999998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workbookViewId="0">
      <selection activeCell="I12" sqref="I12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5" width="10.109375" bestFit="1" customWidth="1"/>
    <col min="7" max="9" width="9.109375" bestFit="1" customWidth="1"/>
    <col min="11" max="13" width="9.109375" bestFit="1" customWidth="1"/>
    <col min="15" max="15" width="9.109375" bestFit="1" customWidth="1"/>
    <col min="16" max="16" width="14.33203125" customWidth="1"/>
  </cols>
  <sheetData>
    <row r="1" spans="1:18" x14ac:dyDescent="0.3">
      <c r="A1" s="43" t="s">
        <v>10</v>
      </c>
      <c r="B1" s="43"/>
      <c r="C1" s="43" t="s">
        <v>34</v>
      </c>
      <c r="F1" t="s">
        <v>50</v>
      </c>
    </row>
    <row r="3" spans="1:18" x14ac:dyDescent="0.3">
      <c r="B3" s="24" t="s">
        <v>23</v>
      </c>
      <c r="C3" s="21">
        <v>43072</v>
      </c>
      <c r="D3" s="21">
        <v>43079</v>
      </c>
      <c r="E3" s="21">
        <v>43086</v>
      </c>
      <c r="F3" s="21">
        <v>43107</v>
      </c>
      <c r="G3" s="21">
        <v>43114</v>
      </c>
      <c r="H3" s="21">
        <v>43121</v>
      </c>
      <c r="I3" s="21">
        <v>43128</v>
      </c>
      <c r="J3" s="21">
        <v>43135</v>
      </c>
      <c r="K3" s="21">
        <v>43142</v>
      </c>
      <c r="L3" s="21">
        <v>43149</v>
      </c>
      <c r="M3" s="21">
        <v>43156</v>
      </c>
      <c r="N3" s="21">
        <v>43163</v>
      </c>
      <c r="O3" s="21">
        <v>43171</v>
      </c>
      <c r="P3" s="24"/>
    </row>
    <row r="4" spans="1:18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2" t="s">
        <v>33</v>
      </c>
      <c r="G4" s="22" t="s">
        <v>19</v>
      </c>
      <c r="H4" s="22" t="s">
        <v>20</v>
      </c>
      <c r="I4" s="22" t="s">
        <v>13</v>
      </c>
      <c r="J4" s="26" t="s">
        <v>21</v>
      </c>
      <c r="K4" s="26" t="s">
        <v>25</v>
      </c>
      <c r="L4" s="26" t="s">
        <v>26</v>
      </c>
      <c r="M4" s="26" t="s">
        <v>27</v>
      </c>
      <c r="N4" s="26" t="s">
        <v>28</v>
      </c>
      <c r="O4" s="26" t="s">
        <v>18</v>
      </c>
      <c r="P4" s="26" t="s">
        <v>29</v>
      </c>
    </row>
    <row r="5" spans="1:18" x14ac:dyDescent="0.3">
      <c r="B5" s="2" t="s">
        <v>14</v>
      </c>
      <c r="C5" s="2">
        <f t="shared" ref="C5:C12" si="0">I29</f>
        <v>87</v>
      </c>
      <c r="D5" s="2">
        <f t="shared" ref="D5:D14" si="1">I37</f>
        <v>73</v>
      </c>
      <c r="E5" s="2">
        <f>I47</f>
        <v>81</v>
      </c>
      <c r="F5" s="2">
        <f>I57</f>
        <v>81</v>
      </c>
      <c r="G5" s="2">
        <f>I72</f>
        <v>82</v>
      </c>
      <c r="H5" s="2">
        <f>I85</f>
        <v>80</v>
      </c>
      <c r="I5" s="2">
        <f>I99</f>
        <v>80</v>
      </c>
      <c r="J5" s="2">
        <f>I110</f>
        <v>76</v>
      </c>
      <c r="K5" s="2"/>
      <c r="L5" s="2">
        <f>I132</f>
        <v>74</v>
      </c>
      <c r="M5" s="2">
        <f>I144</f>
        <v>80</v>
      </c>
      <c r="N5" s="2">
        <f>I153</f>
        <v>83</v>
      </c>
      <c r="O5" s="2">
        <f>I165</f>
        <v>77</v>
      </c>
      <c r="P5" s="27">
        <f>SUM(SMALL(C5:O5,1))+SUM(SMALL(C5:O5,2))+SUM(SMALL(C5:O5,3))+SUM(SMALL(C5:O5,4))+SUM(SMALL(C5:O5,5))+SUM(SMALL(C5:O5,6))+SUM(SMALL(C5:O5,7))</f>
        <v>540</v>
      </c>
      <c r="Q5" s="9"/>
      <c r="R5" s="9"/>
    </row>
    <row r="6" spans="1:18" x14ac:dyDescent="0.3">
      <c r="B6" s="2" t="s">
        <v>15</v>
      </c>
      <c r="C6" s="2">
        <f t="shared" si="0"/>
        <v>78</v>
      </c>
      <c r="D6" s="2">
        <f t="shared" si="1"/>
        <v>73</v>
      </c>
      <c r="E6" s="2">
        <f>I48</f>
        <v>80</v>
      </c>
      <c r="F6" s="2">
        <f>I58</f>
        <v>77</v>
      </c>
      <c r="G6" s="2">
        <f>I73</f>
        <v>81</v>
      </c>
      <c r="H6" s="2">
        <f>I86</f>
        <v>77</v>
      </c>
      <c r="I6" s="2">
        <f>I100</f>
        <v>81</v>
      </c>
      <c r="J6" s="2">
        <f>I111</f>
        <v>72</v>
      </c>
      <c r="K6" s="2">
        <f>I121</f>
        <v>78</v>
      </c>
      <c r="L6" s="2">
        <f>I133</f>
        <v>73</v>
      </c>
      <c r="M6" s="2">
        <f>I145</f>
        <v>77</v>
      </c>
      <c r="N6" s="2">
        <f>I154</f>
        <v>79</v>
      </c>
      <c r="O6" s="2">
        <f>I166</f>
        <v>77</v>
      </c>
      <c r="P6" s="27">
        <f t="shared" ref="P6:P25" si="2">SUM(SMALL(C6:O6,1))+SUM(SMALL(C6:O6,2))+SUM(SMALL(C6:O6,3))+SUM(SMALL(C6:O6,4))+SUM(SMALL(C6:O6,5))+SUM(SMALL(C6:O6,6))+SUM(SMALL(C6:O6,7))</f>
        <v>526</v>
      </c>
      <c r="Q6" s="9"/>
      <c r="R6" s="9"/>
    </row>
    <row r="7" spans="1:18" x14ac:dyDescent="0.3">
      <c r="B7" s="2" t="s">
        <v>35</v>
      </c>
      <c r="C7" s="2">
        <f t="shared" si="0"/>
        <v>80</v>
      </c>
      <c r="D7" s="2">
        <f t="shared" si="1"/>
        <v>78</v>
      </c>
      <c r="E7" s="2"/>
      <c r="F7" s="2">
        <f>I67</f>
        <v>77</v>
      </c>
      <c r="G7" s="2">
        <f>I82</f>
        <v>82</v>
      </c>
      <c r="H7" s="2">
        <f>I95</f>
        <v>81</v>
      </c>
      <c r="I7" s="2"/>
      <c r="J7" s="2">
        <f>I118</f>
        <v>82</v>
      </c>
      <c r="K7" s="2"/>
      <c r="L7" s="2"/>
      <c r="M7" s="2"/>
      <c r="N7" s="23"/>
      <c r="O7" s="2"/>
      <c r="P7" s="27" t="e">
        <f t="shared" si="2"/>
        <v>#NUM!</v>
      </c>
      <c r="Q7" s="9"/>
      <c r="R7" s="9"/>
    </row>
    <row r="8" spans="1:18" x14ac:dyDescent="0.3">
      <c r="B8" s="2" t="s">
        <v>12</v>
      </c>
      <c r="C8" s="2">
        <f t="shared" si="0"/>
        <v>86</v>
      </c>
      <c r="D8" s="2">
        <f t="shared" si="1"/>
        <v>91</v>
      </c>
      <c r="E8" s="2"/>
      <c r="F8" s="2">
        <f>I71</f>
        <v>95</v>
      </c>
      <c r="G8" s="2">
        <f>I84</f>
        <v>94</v>
      </c>
      <c r="H8" s="2">
        <f>I97</f>
        <v>86</v>
      </c>
      <c r="I8" s="2">
        <f>I109</f>
        <v>82</v>
      </c>
      <c r="J8" s="2">
        <f>I117</f>
        <v>87</v>
      </c>
      <c r="K8" s="2">
        <f>I127</f>
        <v>81</v>
      </c>
      <c r="L8" s="2">
        <f>I139</f>
        <v>75</v>
      </c>
      <c r="M8" s="2">
        <f>I149</f>
        <v>88</v>
      </c>
      <c r="N8" s="23"/>
      <c r="O8" s="2"/>
      <c r="P8" s="27">
        <f t="shared" si="2"/>
        <v>585</v>
      </c>
      <c r="Q8" s="9"/>
      <c r="R8" s="9"/>
    </row>
    <row r="9" spans="1:18" x14ac:dyDescent="0.3">
      <c r="B9" s="2" t="s">
        <v>30</v>
      </c>
      <c r="C9" s="2">
        <f t="shared" si="0"/>
        <v>91</v>
      </c>
      <c r="D9" s="2">
        <f t="shared" si="1"/>
        <v>81</v>
      </c>
      <c r="E9" s="2">
        <f>I49</f>
        <v>93</v>
      </c>
      <c r="F9" s="2">
        <f>I59</f>
        <v>94</v>
      </c>
      <c r="G9" s="2">
        <f>I74</f>
        <v>80</v>
      </c>
      <c r="H9" s="2">
        <f>I87</f>
        <v>83</v>
      </c>
      <c r="I9" s="2">
        <f>I101</f>
        <v>88</v>
      </c>
      <c r="J9" s="2">
        <f>I112</f>
        <v>81</v>
      </c>
      <c r="K9" s="2">
        <f>I122</f>
        <v>81</v>
      </c>
      <c r="L9" s="2">
        <f>I134</f>
        <v>80</v>
      </c>
      <c r="M9" s="2"/>
      <c r="N9" s="23">
        <f>I161</f>
        <v>81</v>
      </c>
      <c r="O9" s="2"/>
      <c r="P9" s="27">
        <f t="shared" si="2"/>
        <v>567</v>
      </c>
      <c r="Q9" s="9"/>
      <c r="R9" s="9"/>
    </row>
    <row r="10" spans="1:18" x14ac:dyDescent="0.3">
      <c r="A10" s="9"/>
      <c r="B10" s="23" t="s">
        <v>36</v>
      </c>
      <c r="C10" s="2">
        <f t="shared" si="0"/>
        <v>72</v>
      </c>
      <c r="D10" s="2">
        <f t="shared" si="1"/>
        <v>74</v>
      </c>
      <c r="E10" s="2">
        <f>I50</f>
        <v>78</v>
      </c>
      <c r="F10" s="2">
        <f>I60</f>
        <v>81</v>
      </c>
      <c r="G10" s="2">
        <f>I75</f>
        <v>79</v>
      </c>
      <c r="H10" s="2">
        <f>I88</f>
        <v>76</v>
      </c>
      <c r="I10" s="2">
        <f>I102</f>
        <v>72</v>
      </c>
      <c r="J10" s="2">
        <f>I113</f>
        <v>82</v>
      </c>
      <c r="K10" s="2">
        <f>I123</f>
        <v>74</v>
      </c>
      <c r="L10" s="2">
        <f>I135</f>
        <v>73</v>
      </c>
      <c r="M10" s="2">
        <f>I146</f>
        <v>73</v>
      </c>
      <c r="N10" s="23">
        <f>I155</f>
        <v>71</v>
      </c>
      <c r="O10" s="2">
        <f>I167</f>
        <v>72</v>
      </c>
      <c r="P10" s="27">
        <f t="shared" si="2"/>
        <v>507</v>
      </c>
      <c r="Q10" s="9"/>
      <c r="R10" s="9"/>
    </row>
    <row r="11" spans="1:18" x14ac:dyDescent="0.3">
      <c r="A11" s="9"/>
      <c r="B11" s="23" t="s">
        <v>37</v>
      </c>
      <c r="C11" s="2">
        <f t="shared" si="0"/>
        <v>80</v>
      </c>
      <c r="D11" s="2">
        <f t="shared" si="1"/>
        <v>84</v>
      </c>
      <c r="E11" s="2">
        <f>I51</f>
        <v>101</v>
      </c>
      <c r="F11" s="2">
        <f>I61</f>
        <v>84</v>
      </c>
      <c r="G11" s="2">
        <f>I76</f>
        <v>87</v>
      </c>
      <c r="H11" s="2">
        <f>I89</f>
        <v>79</v>
      </c>
      <c r="I11" s="2">
        <f>I103</f>
        <v>85</v>
      </c>
      <c r="J11" s="2">
        <f>I114</f>
        <v>80</v>
      </c>
      <c r="K11" s="2">
        <f>I124</f>
        <v>84</v>
      </c>
      <c r="L11" s="2">
        <f>I136</f>
        <v>81</v>
      </c>
      <c r="M11" s="2"/>
      <c r="N11" s="23">
        <f>I160</f>
        <v>82</v>
      </c>
      <c r="O11" s="2">
        <f>I171</f>
        <v>81</v>
      </c>
      <c r="P11" s="27">
        <f t="shared" si="2"/>
        <v>567</v>
      </c>
      <c r="Q11" s="9"/>
      <c r="R11" s="9"/>
    </row>
    <row r="12" spans="1:18" x14ac:dyDescent="0.3">
      <c r="A12" s="9"/>
      <c r="B12" s="23" t="s">
        <v>8</v>
      </c>
      <c r="C12" s="2">
        <f t="shared" si="0"/>
        <v>78</v>
      </c>
      <c r="D12" s="2">
        <f t="shared" si="1"/>
        <v>78</v>
      </c>
      <c r="E12" s="2">
        <f>I52</f>
        <v>89</v>
      </c>
      <c r="F12" s="2">
        <f>I62</f>
        <v>74</v>
      </c>
      <c r="G12" s="2">
        <f>I77</f>
        <v>78</v>
      </c>
      <c r="H12" s="2">
        <f>I90</f>
        <v>79</v>
      </c>
      <c r="I12" s="2">
        <f>I104</f>
        <v>84</v>
      </c>
      <c r="J12" s="2">
        <f>I115</f>
        <v>77</v>
      </c>
      <c r="K12" s="2">
        <f>I125</f>
        <v>74</v>
      </c>
      <c r="L12" s="2">
        <f>I137</f>
        <v>72</v>
      </c>
      <c r="M12" s="2">
        <f>I147</f>
        <v>78</v>
      </c>
      <c r="N12" s="23">
        <f>I156</f>
        <v>76</v>
      </c>
      <c r="O12" s="2">
        <f>I168</f>
        <v>79</v>
      </c>
      <c r="P12" s="27">
        <f t="shared" si="2"/>
        <v>529</v>
      </c>
      <c r="Q12" s="9"/>
      <c r="R12" s="9"/>
    </row>
    <row r="13" spans="1:18" x14ac:dyDescent="0.3">
      <c r="A13" s="9"/>
      <c r="B13" s="23" t="s">
        <v>38</v>
      </c>
      <c r="C13" s="2"/>
      <c r="D13" s="2">
        <f t="shared" si="1"/>
        <v>98</v>
      </c>
      <c r="E13" s="2">
        <f>I53</f>
        <v>88</v>
      </c>
      <c r="F13" s="2">
        <f>I63</f>
        <v>98</v>
      </c>
      <c r="G13" s="2">
        <f>I78</f>
        <v>88</v>
      </c>
      <c r="H13" s="2">
        <f>I91</f>
        <v>82</v>
      </c>
      <c r="I13" s="2"/>
      <c r="J13" s="2">
        <f>I119</f>
        <v>85</v>
      </c>
      <c r="K13" s="2">
        <f>I128</f>
        <v>98</v>
      </c>
      <c r="L13" s="2">
        <f>I140</f>
        <v>93</v>
      </c>
      <c r="M13" s="2">
        <f>I150</f>
        <v>98</v>
      </c>
      <c r="N13" s="23">
        <f>I158</f>
        <v>111</v>
      </c>
      <c r="O13" s="2"/>
      <c r="P13" s="27">
        <f t="shared" si="2"/>
        <v>632</v>
      </c>
      <c r="Q13" s="9"/>
      <c r="R13" s="9"/>
    </row>
    <row r="14" spans="1:18" x14ac:dyDescent="0.3">
      <c r="A14" s="9"/>
      <c r="B14" s="23" t="s">
        <v>39</v>
      </c>
      <c r="C14" s="2"/>
      <c r="D14" s="2">
        <f t="shared" si="1"/>
        <v>82</v>
      </c>
      <c r="E14" s="2"/>
      <c r="F14" s="2">
        <f>I68</f>
        <v>99</v>
      </c>
      <c r="G14" s="2">
        <f>I83</f>
        <v>87</v>
      </c>
      <c r="H14" s="2" t="s">
        <v>46</v>
      </c>
      <c r="I14" s="2" t="s">
        <v>46</v>
      </c>
      <c r="J14" s="2" t="s">
        <v>46</v>
      </c>
      <c r="K14" s="2">
        <f>I126</f>
        <v>80</v>
      </c>
      <c r="L14" s="2">
        <f>I138</f>
        <v>82</v>
      </c>
      <c r="M14" s="2">
        <f>I148</f>
        <v>92</v>
      </c>
      <c r="N14" s="23">
        <f>I157</f>
        <v>87</v>
      </c>
      <c r="O14" s="2" t="s">
        <v>46</v>
      </c>
      <c r="P14" s="27">
        <f t="shared" si="2"/>
        <v>609</v>
      </c>
      <c r="Q14" s="9"/>
      <c r="R14" s="9"/>
    </row>
    <row r="15" spans="1:18" x14ac:dyDescent="0.3">
      <c r="A15" s="9"/>
      <c r="B15" s="23" t="s">
        <v>40</v>
      </c>
      <c r="C15" s="2"/>
      <c r="D15" s="2"/>
      <c r="E15" s="2">
        <f>I54</f>
        <v>93</v>
      </c>
      <c r="F15" s="2">
        <f>I64</f>
        <v>102</v>
      </c>
      <c r="G15" s="2">
        <f>I79</f>
        <v>91</v>
      </c>
      <c r="H15" s="2">
        <f>I92</f>
        <v>86</v>
      </c>
      <c r="I15" s="2">
        <f>I105</f>
        <v>86</v>
      </c>
      <c r="J15" s="2"/>
      <c r="K15" s="2">
        <f>I130</f>
        <v>88</v>
      </c>
      <c r="L15" s="2"/>
      <c r="M15" s="2">
        <f>I152</f>
        <v>90</v>
      </c>
      <c r="N15" s="23">
        <f>I159</f>
        <v>99</v>
      </c>
      <c r="O15" s="2">
        <f>I170</f>
        <v>94</v>
      </c>
      <c r="P15" s="27">
        <f t="shared" si="2"/>
        <v>628</v>
      </c>
      <c r="Q15" s="9"/>
      <c r="R15" s="9"/>
    </row>
    <row r="16" spans="1:18" x14ac:dyDescent="0.3">
      <c r="A16" s="9"/>
      <c r="B16" s="23" t="s">
        <v>41</v>
      </c>
      <c r="C16" s="2"/>
      <c r="D16" s="2"/>
      <c r="E16" s="2">
        <f>I55</f>
        <v>92</v>
      </c>
      <c r="F16" s="2">
        <f>I65</f>
        <v>93</v>
      </c>
      <c r="G16" s="2">
        <f>I80</f>
        <v>87</v>
      </c>
      <c r="H16" s="2">
        <f>I93</f>
        <v>90</v>
      </c>
      <c r="I16" s="2">
        <f>I106</f>
        <v>95</v>
      </c>
      <c r="J16" s="2"/>
      <c r="K16" s="2">
        <f>I131</f>
        <v>86</v>
      </c>
      <c r="L16" s="2">
        <f>I141</f>
        <v>80</v>
      </c>
      <c r="M16" s="2"/>
      <c r="N16" s="2">
        <f>I163</f>
        <v>78</v>
      </c>
      <c r="O16" s="2">
        <f>I172</f>
        <v>82</v>
      </c>
      <c r="P16" s="27">
        <f t="shared" si="2"/>
        <v>595</v>
      </c>
      <c r="Q16" s="9"/>
      <c r="R16" s="9"/>
    </row>
    <row r="17" spans="1:18" x14ac:dyDescent="0.3">
      <c r="A17" s="9"/>
      <c r="B17" s="23" t="s">
        <v>42</v>
      </c>
      <c r="C17" s="2"/>
      <c r="D17" s="2"/>
      <c r="E17" s="2">
        <f>I56</f>
        <v>101</v>
      </c>
      <c r="F17" s="2">
        <f>I66</f>
        <v>116</v>
      </c>
      <c r="G17" s="2">
        <f>I81</f>
        <v>108</v>
      </c>
      <c r="H17" s="2">
        <f>I94</f>
        <v>96</v>
      </c>
      <c r="I17" s="45">
        <f>I107</f>
        <v>104</v>
      </c>
      <c r="J17" s="2"/>
      <c r="K17" s="2"/>
      <c r="L17" s="2">
        <f>I142</f>
        <v>92</v>
      </c>
      <c r="M17" s="2"/>
      <c r="N17" s="2">
        <f>I164</f>
        <v>94</v>
      </c>
      <c r="O17" s="2">
        <f>I173</f>
        <v>101</v>
      </c>
      <c r="P17" s="27">
        <f t="shared" si="2"/>
        <v>696</v>
      </c>
      <c r="Q17" s="9"/>
      <c r="R17" s="9"/>
    </row>
    <row r="18" spans="1:18" x14ac:dyDescent="0.3">
      <c r="A18" s="9"/>
      <c r="B18" s="23" t="s">
        <v>43</v>
      </c>
      <c r="C18" s="2"/>
      <c r="D18" s="2"/>
      <c r="E18" s="2"/>
      <c r="F18" s="2">
        <f>I69</f>
        <v>124</v>
      </c>
      <c r="G18" s="2"/>
      <c r="H18" s="2"/>
      <c r="I18" s="2"/>
      <c r="J18" s="2"/>
      <c r="K18" s="2"/>
      <c r="L18" s="2"/>
      <c r="M18" s="2"/>
      <c r="N18" s="2"/>
      <c r="O18" s="2"/>
      <c r="P18" s="27" t="e">
        <f t="shared" si="2"/>
        <v>#NUM!</v>
      </c>
      <c r="Q18" s="9"/>
      <c r="R18" s="9"/>
    </row>
    <row r="19" spans="1:18" x14ac:dyDescent="0.3">
      <c r="A19" s="9"/>
      <c r="B19" s="23" t="s">
        <v>44</v>
      </c>
      <c r="C19" s="2"/>
      <c r="D19" s="2"/>
      <c r="E19" s="2"/>
      <c r="F19" s="2">
        <f>I70</f>
        <v>122</v>
      </c>
      <c r="G19" s="2"/>
      <c r="H19" s="2"/>
      <c r="I19" s="2"/>
      <c r="J19" s="2"/>
      <c r="K19" s="2"/>
      <c r="L19" s="2"/>
      <c r="M19" s="2"/>
      <c r="N19" s="2"/>
      <c r="O19" s="2"/>
      <c r="P19" s="27" t="e">
        <f t="shared" si="2"/>
        <v>#NUM!</v>
      </c>
      <c r="Q19" s="9"/>
      <c r="R19" s="9"/>
    </row>
    <row r="20" spans="1:18" x14ac:dyDescent="0.3">
      <c r="B20" s="23" t="s">
        <v>47</v>
      </c>
      <c r="C20" s="2"/>
      <c r="D20" s="2"/>
      <c r="E20" s="2"/>
      <c r="F20" s="2"/>
      <c r="G20" s="2"/>
      <c r="H20" s="2">
        <f>I98</f>
        <v>76</v>
      </c>
      <c r="I20" s="2"/>
      <c r="J20" s="2">
        <f>I120</f>
        <v>77</v>
      </c>
      <c r="K20" s="2"/>
      <c r="L20" s="2"/>
      <c r="M20" s="2"/>
      <c r="N20" s="2"/>
      <c r="O20" s="2"/>
      <c r="P20" s="27" t="e">
        <f t="shared" si="2"/>
        <v>#NUM!</v>
      </c>
      <c r="Q20" s="9"/>
      <c r="R20" s="9"/>
    </row>
    <row r="21" spans="1:18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>
        <f>I129</f>
        <v>102</v>
      </c>
      <c r="L21" s="2"/>
      <c r="M21" s="2"/>
      <c r="N21" s="2">
        <f>I162</f>
        <v>86</v>
      </c>
      <c r="O21" s="2"/>
      <c r="P21" s="27" t="e">
        <f t="shared" si="2"/>
        <v>#NUM!</v>
      </c>
      <c r="Q21" s="9"/>
      <c r="R21" s="9"/>
    </row>
    <row r="22" spans="1:18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>
        <f>I143</f>
        <v>75</v>
      </c>
      <c r="M22" s="2"/>
      <c r="N22" s="2"/>
      <c r="O22" s="2"/>
      <c r="P22" s="27" t="e">
        <f t="shared" si="2"/>
        <v>#NUM!</v>
      </c>
      <c r="Q22" s="9"/>
      <c r="R22" s="9"/>
    </row>
    <row r="23" spans="1:18" x14ac:dyDescent="0.3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I151</f>
        <v>101</v>
      </c>
      <c r="N23" s="2"/>
      <c r="O23" s="2"/>
      <c r="P23" s="27" t="e">
        <f t="shared" si="2"/>
        <v>#NUM!</v>
      </c>
      <c r="Q23" s="9"/>
      <c r="R23" s="9"/>
    </row>
    <row r="24" spans="1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7" t="e">
        <f t="shared" si="2"/>
        <v>#NUM!</v>
      </c>
      <c r="Q24" s="9"/>
      <c r="R24" s="9"/>
    </row>
    <row r="25" spans="1:18" x14ac:dyDescent="0.3"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7" t="e">
        <f t="shared" si="2"/>
        <v>#NUM!</v>
      </c>
      <c r="Q25" s="9"/>
      <c r="R25" s="9"/>
    </row>
    <row r="26" spans="1:18" x14ac:dyDescent="0.3">
      <c r="B26" s="29"/>
      <c r="M26" s="9"/>
      <c r="N26" s="9"/>
      <c r="O26" s="9"/>
      <c r="P26" s="9"/>
      <c r="Q26" s="9"/>
      <c r="R26" s="9"/>
    </row>
    <row r="27" spans="1:18" x14ac:dyDescent="0.3">
      <c r="A27" t="s">
        <v>11</v>
      </c>
      <c r="M27" s="9"/>
      <c r="N27" s="9"/>
      <c r="O27" s="9"/>
      <c r="P27" s="9"/>
      <c r="Q27" s="9"/>
      <c r="R27" s="9"/>
    </row>
    <row r="28" spans="1:18" x14ac:dyDescent="0.3">
      <c r="B28" s="2" t="s">
        <v>6</v>
      </c>
      <c r="C28" s="2" t="s">
        <v>9</v>
      </c>
      <c r="D28" s="2" t="s">
        <v>7</v>
      </c>
      <c r="E28" s="2" t="s">
        <v>0</v>
      </c>
      <c r="F28" s="2" t="s">
        <v>2</v>
      </c>
      <c r="G28" s="2" t="s">
        <v>1</v>
      </c>
      <c r="H28" s="2" t="s">
        <v>3</v>
      </c>
      <c r="I28" s="2" t="s">
        <v>4</v>
      </c>
      <c r="J28" s="2" t="s">
        <v>5</v>
      </c>
    </row>
    <row r="29" spans="1:18" x14ac:dyDescent="0.3">
      <c r="B29" s="3" t="s">
        <v>14</v>
      </c>
      <c r="C29" s="42">
        <v>43072</v>
      </c>
      <c r="D29" s="42" t="s">
        <v>22</v>
      </c>
      <c r="E29" s="38"/>
      <c r="F29" s="38">
        <v>87</v>
      </c>
      <c r="G29" s="38">
        <v>72</v>
      </c>
      <c r="H29" s="38"/>
      <c r="I29" s="38">
        <v>87</v>
      </c>
      <c r="J29" s="39"/>
    </row>
    <row r="30" spans="1:18" x14ac:dyDescent="0.3">
      <c r="B30" s="7" t="s">
        <v>15</v>
      </c>
      <c r="C30" s="8">
        <v>43072</v>
      </c>
      <c r="D30" s="8" t="s">
        <v>22</v>
      </c>
      <c r="E30" s="9"/>
      <c r="F30" s="9">
        <v>78</v>
      </c>
      <c r="G30" s="9">
        <v>72</v>
      </c>
      <c r="H30" s="9"/>
      <c r="I30" s="9">
        <v>78</v>
      </c>
      <c r="J30" s="40"/>
    </row>
    <row r="31" spans="1:18" x14ac:dyDescent="0.3">
      <c r="B31" s="7" t="s">
        <v>35</v>
      </c>
      <c r="C31" s="8">
        <v>43072</v>
      </c>
      <c r="D31" s="8" t="s">
        <v>22</v>
      </c>
      <c r="E31" s="9"/>
      <c r="F31" s="9">
        <v>80</v>
      </c>
      <c r="G31" s="9">
        <v>72</v>
      </c>
      <c r="H31" s="9"/>
      <c r="I31" s="9">
        <v>80</v>
      </c>
      <c r="J31" s="40"/>
    </row>
    <row r="32" spans="1:18" x14ac:dyDescent="0.3">
      <c r="B32" s="7" t="s">
        <v>12</v>
      </c>
      <c r="C32" s="8">
        <v>43072</v>
      </c>
      <c r="D32" s="8" t="s">
        <v>22</v>
      </c>
      <c r="E32" s="9"/>
      <c r="F32" s="29">
        <v>86</v>
      </c>
      <c r="G32" s="9">
        <v>72</v>
      </c>
      <c r="H32" s="9"/>
      <c r="I32" s="29">
        <v>86</v>
      </c>
      <c r="J32" s="40"/>
    </row>
    <row r="33" spans="2:11" x14ac:dyDescent="0.3">
      <c r="B33" s="7" t="s">
        <v>30</v>
      </c>
      <c r="C33" s="8">
        <v>43072</v>
      </c>
      <c r="D33" s="8" t="s">
        <v>22</v>
      </c>
      <c r="E33" s="44"/>
      <c r="F33" s="29">
        <v>91</v>
      </c>
      <c r="G33" s="9">
        <v>72</v>
      </c>
      <c r="H33" s="9"/>
      <c r="I33" s="29">
        <v>91</v>
      </c>
      <c r="J33" s="40"/>
    </row>
    <row r="34" spans="2:11" x14ac:dyDescent="0.3">
      <c r="B34" s="7" t="s">
        <v>36</v>
      </c>
      <c r="C34" s="8">
        <v>43072</v>
      </c>
      <c r="D34" s="8" t="s">
        <v>22</v>
      </c>
      <c r="E34" s="29"/>
      <c r="F34" s="9">
        <v>72</v>
      </c>
      <c r="G34" s="9">
        <v>72</v>
      </c>
      <c r="H34" s="9"/>
      <c r="I34" s="9">
        <v>72</v>
      </c>
      <c r="J34" s="40"/>
    </row>
    <row r="35" spans="2:11" x14ac:dyDescent="0.3">
      <c r="B35" s="7" t="s">
        <v>37</v>
      </c>
      <c r="C35" s="8">
        <v>43072</v>
      </c>
      <c r="D35" s="8" t="s">
        <v>22</v>
      </c>
      <c r="E35" s="44"/>
      <c r="F35" s="9">
        <v>80</v>
      </c>
      <c r="G35" s="9">
        <v>72</v>
      </c>
      <c r="H35" s="9"/>
      <c r="I35" s="9">
        <v>80</v>
      </c>
      <c r="J35" s="40"/>
    </row>
    <row r="36" spans="2:11" x14ac:dyDescent="0.3">
      <c r="B36" s="11" t="s">
        <v>8</v>
      </c>
      <c r="C36" s="32">
        <v>43072</v>
      </c>
      <c r="D36" s="32" t="s">
        <v>22</v>
      </c>
      <c r="E36" s="34"/>
      <c r="F36" s="34">
        <v>78</v>
      </c>
      <c r="G36" s="34">
        <v>72</v>
      </c>
      <c r="H36" s="34"/>
      <c r="I36" s="34">
        <v>78</v>
      </c>
      <c r="J36" s="41"/>
    </row>
    <row r="37" spans="2:11" x14ac:dyDescent="0.3">
      <c r="B37" s="3" t="s">
        <v>14</v>
      </c>
      <c r="C37" s="42">
        <v>43079</v>
      </c>
      <c r="D37" s="16" t="s">
        <v>16</v>
      </c>
      <c r="E37" s="38"/>
      <c r="F37" s="38">
        <v>73</v>
      </c>
      <c r="G37" s="38">
        <v>72</v>
      </c>
      <c r="H37" s="38"/>
      <c r="I37" s="38">
        <v>73</v>
      </c>
      <c r="J37" s="39"/>
    </row>
    <row r="38" spans="2:11" x14ac:dyDescent="0.3">
      <c r="B38" s="7" t="s">
        <v>15</v>
      </c>
      <c r="C38" s="8">
        <v>43079</v>
      </c>
      <c r="D38" s="15" t="s">
        <v>16</v>
      </c>
      <c r="E38" s="9"/>
      <c r="F38" s="29">
        <v>73</v>
      </c>
      <c r="G38" s="9">
        <v>72</v>
      </c>
      <c r="H38" s="9"/>
      <c r="I38" s="29">
        <v>73</v>
      </c>
      <c r="J38" s="40"/>
    </row>
    <row r="39" spans="2:11" x14ac:dyDescent="0.3">
      <c r="B39" s="7" t="s">
        <v>35</v>
      </c>
      <c r="C39" s="8">
        <v>43079</v>
      </c>
      <c r="D39" s="15" t="s">
        <v>16</v>
      </c>
      <c r="E39" s="9"/>
      <c r="F39" s="29">
        <v>78</v>
      </c>
      <c r="G39" s="9">
        <v>72</v>
      </c>
      <c r="H39" s="9"/>
      <c r="I39" s="29">
        <v>78</v>
      </c>
      <c r="J39" s="40"/>
    </row>
    <row r="40" spans="2:11" x14ac:dyDescent="0.3">
      <c r="B40" s="7" t="s">
        <v>12</v>
      </c>
      <c r="C40" s="8">
        <v>43079</v>
      </c>
      <c r="D40" s="15" t="s">
        <v>16</v>
      </c>
      <c r="E40" s="9"/>
      <c r="F40" s="29">
        <v>91</v>
      </c>
      <c r="G40" s="9">
        <v>72</v>
      </c>
      <c r="H40" s="9"/>
      <c r="I40" s="29">
        <v>91</v>
      </c>
      <c r="J40" s="40"/>
    </row>
    <row r="41" spans="2:11" x14ac:dyDescent="0.3">
      <c r="B41" s="7" t="s">
        <v>30</v>
      </c>
      <c r="C41" s="8">
        <v>43079</v>
      </c>
      <c r="D41" s="15" t="s">
        <v>16</v>
      </c>
      <c r="E41" s="29"/>
      <c r="F41" s="29">
        <v>81</v>
      </c>
      <c r="G41" s="9">
        <v>72</v>
      </c>
      <c r="H41" s="9"/>
      <c r="I41" s="29">
        <v>81</v>
      </c>
      <c r="J41" s="40"/>
    </row>
    <row r="42" spans="2:11" x14ac:dyDescent="0.3">
      <c r="B42" s="7" t="s">
        <v>36</v>
      </c>
      <c r="C42" s="8">
        <v>43079</v>
      </c>
      <c r="D42" s="15" t="s">
        <v>16</v>
      </c>
      <c r="E42" s="29"/>
      <c r="F42" s="29">
        <v>74</v>
      </c>
      <c r="G42" s="9">
        <v>72</v>
      </c>
      <c r="H42" s="9"/>
      <c r="I42" s="29">
        <v>74</v>
      </c>
      <c r="J42" s="40"/>
    </row>
    <row r="43" spans="2:11" x14ac:dyDescent="0.3">
      <c r="B43" s="7" t="s">
        <v>37</v>
      </c>
      <c r="C43" s="8">
        <v>43079</v>
      </c>
      <c r="D43" s="15" t="s">
        <v>16</v>
      </c>
      <c r="E43" s="29"/>
      <c r="F43" s="29">
        <v>84</v>
      </c>
      <c r="G43" s="9">
        <v>72</v>
      </c>
      <c r="H43" s="9"/>
      <c r="I43" s="29">
        <v>84</v>
      </c>
      <c r="J43" s="40"/>
    </row>
    <row r="44" spans="2:11" x14ac:dyDescent="0.3">
      <c r="B44" s="7" t="s">
        <v>8</v>
      </c>
      <c r="C44" s="8">
        <v>43079</v>
      </c>
      <c r="D44" s="15" t="s">
        <v>16</v>
      </c>
      <c r="E44" s="29"/>
      <c r="F44" s="29">
        <v>78</v>
      </c>
      <c r="G44" s="9">
        <v>72</v>
      </c>
      <c r="H44" s="9"/>
      <c r="I44" s="29">
        <v>78</v>
      </c>
      <c r="J44" s="40"/>
    </row>
    <row r="45" spans="2:11" x14ac:dyDescent="0.3">
      <c r="B45" s="7" t="s">
        <v>38</v>
      </c>
      <c r="C45" s="8">
        <v>43079</v>
      </c>
      <c r="D45" s="15" t="s">
        <v>16</v>
      </c>
      <c r="E45" s="9"/>
      <c r="F45" s="29">
        <v>98</v>
      </c>
      <c r="G45" s="9">
        <v>72</v>
      </c>
      <c r="H45" s="9"/>
      <c r="I45" s="29">
        <v>98</v>
      </c>
      <c r="J45" s="40"/>
    </row>
    <row r="46" spans="2:11" x14ac:dyDescent="0.3">
      <c r="B46" s="7" t="s">
        <v>39</v>
      </c>
      <c r="C46" s="8">
        <v>43079</v>
      </c>
      <c r="D46" s="15" t="s">
        <v>16</v>
      </c>
      <c r="E46" s="9"/>
      <c r="F46" s="29">
        <v>82</v>
      </c>
      <c r="G46" s="9">
        <v>72</v>
      </c>
      <c r="H46" s="9"/>
      <c r="I46" s="29">
        <v>82</v>
      </c>
      <c r="J46" s="40"/>
    </row>
    <row r="47" spans="2:11" x14ac:dyDescent="0.3">
      <c r="B47" s="3" t="s">
        <v>14</v>
      </c>
      <c r="C47" s="42">
        <v>43086</v>
      </c>
      <c r="D47" s="16" t="s">
        <v>17</v>
      </c>
      <c r="E47" s="38"/>
      <c r="F47" s="18">
        <f>63+18</f>
        <v>81</v>
      </c>
      <c r="G47" s="38">
        <v>72</v>
      </c>
      <c r="H47" s="38"/>
      <c r="I47" s="18">
        <f>63+18</f>
        <v>81</v>
      </c>
      <c r="J47" s="39"/>
      <c r="K47" s="9"/>
    </row>
    <row r="48" spans="2:11" x14ac:dyDescent="0.3">
      <c r="B48" s="7" t="s">
        <v>15</v>
      </c>
      <c r="C48" s="8">
        <v>43086</v>
      </c>
      <c r="D48" s="15" t="s">
        <v>17</v>
      </c>
      <c r="E48" s="9"/>
      <c r="F48" s="29">
        <f>59+21</f>
        <v>80</v>
      </c>
      <c r="G48" s="9">
        <v>72</v>
      </c>
      <c r="H48" s="9"/>
      <c r="I48" s="29">
        <f>59+21</f>
        <v>80</v>
      </c>
      <c r="J48" s="40"/>
      <c r="K48" s="9"/>
    </row>
    <row r="49" spans="2:11" x14ac:dyDescent="0.3">
      <c r="B49" s="7" t="s">
        <v>30</v>
      </c>
      <c r="C49" s="8">
        <v>43086</v>
      </c>
      <c r="D49" s="15" t="s">
        <v>17</v>
      </c>
      <c r="E49" s="9"/>
      <c r="F49" s="29">
        <v>93</v>
      </c>
      <c r="G49" s="9">
        <v>72</v>
      </c>
      <c r="H49" s="9"/>
      <c r="I49" s="29">
        <v>93</v>
      </c>
      <c r="J49" s="40"/>
      <c r="K49" s="9"/>
    </row>
    <row r="50" spans="2:11" x14ac:dyDescent="0.3">
      <c r="B50" s="7" t="s">
        <v>36</v>
      </c>
      <c r="C50" s="8">
        <v>43086</v>
      </c>
      <c r="D50" s="15" t="s">
        <v>17</v>
      </c>
      <c r="E50" s="9"/>
      <c r="F50" s="29">
        <v>78</v>
      </c>
      <c r="G50" s="9">
        <v>72</v>
      </c>
      <c r="H50" s="9"/>
      <c r="I50" s="29">
        <v>78</v>
      </c>
      <c r="J50" s="40"/>
      <c r="K50" s="9"/>
    </row>
    <row r="51" spans="2:11" x14ac:dyDescent="0.3">
      <c r="B51" s="7" t="s">
        <v>37</v>
      </c>
      <c r="C51" s="8">
        <v>43086</v>
      </c>
      <c r="D51" s="15" t="s">
        <v>17</v>
      </c>
      <c r="E51" s="9"/>
      <c r="F51" s="29">
        <v>101</v>
      </c>
      <c r="G51" s="9">
        <v>72</v>
      </c>
      <c r="H51" s="9"/>
      <c r="I51" s="29">
        <v>101</v>
      </c>
      <c r="J51" s="40"/>
      <c r="K51" s="9"/>
    </row>
    <row r="52" spans="2:11" x14ac:dyDescent="0.3">
      <c r="B52" s="7" t="s">
        <v>8</v>
      </c>
      <c r="C52" s="8">
        <v>43086</v>
      </c>
      <c r="D52" s="15" t="s">
        <v>17</v>
      </c>
      <c r="E52" s="9"/>
      <c r="F52" s="29">
        <v>89</v>
      </c>
      <c r="G52" s="9">
        <v>72</v>
      </c>
      <c r="H52" s="9"/>
      <c r="I52" s="29">
        <v>89</v>
      </c>
      <c r="J52" s="40"/>
      <c r="K52" s="9"/>
    </row>
    <row r="53" spans="2:11" x14ac:dyDescent="0.3">
      <c r="B53" s="7" t="s">
        <v>38</v>
      </c>
      <c r="C53" s="8">
        <v>43086</v>
      </c>
      <c r="D53" s="15" t="s">
        <v>17</v>
      </c>
      <c r="E53" s="29"/>
      <c r="F53" s="29">
        <f>67+21</f>
        <v>88</v>
      </c>
      <c r="G53" s="9">
        <v>72</v>
      </c>
      <c r="H53" s="9"/>
      <c r="I53" s="29">
        <f>67+21</f>
        <v>88</v>
      </c>
      <c r="J53" s="40"/>
      <c r="K53" s="9"/>
    </row>
    <row r="54" spans="2:11" x14ac:dyDescent="0.3">
      <c r="B54" s="7" t="s">
        <v>40</v>
      </c>
      <c r="C54" s="8">
        <v>43086</v>
      </c>
      <c r="D54" s="15" t="s">
        <v>17</v>
      </c>
      <c r="E54" s="9"/>
      <c r="F54" s="29">
        <v>93</v>
      </c>
      <c r="G54" s="9">
        <v>72</v>
      </c>
      <c r="H54" s="9"/>
      <c r="I54" s="29">
        <v>93</v>
      </c>
      <c r="J54" s="40"/>
      <c r="K54" s="9"/>
    </row>
    <row r="55" spans="2:11" x14ac:dyDescent="0.3">
      <c r="B55" s="7" t="s">
        <v>41</v>
      </c>
      <c r="C55" s="8">
        <v>43086</v>
      </c>
      <c r="D55" s="15" t="s">
        <v>17</v>
      </c>
      <c r="E55" s="9"/>
      <c r="F55" s="29">
        <v>92</v>
      </c>
      <c r="G55" s="9">
        <v>72</v>
      </c>
      <c r="H55" s="9"/>
      <c r="I55" s="29">
        <v>92</v>
      </c>
      <c r="J55" s="40"/>
      <c r="K55" s="9"/>
    </row>
    <row r="56" spans="2:11" x14ac:dyDescent="0.3">
      <c r="B56" s="7" t="s">
        <v>42</v>
      </c>
      <c r="C56" s="8">
        <v>43086</v>
      </c>
      <c r="D56" s="15" t="s">
        <v>17</v>
      </c>
      <c r="E56" s="9"/>
      <c r="F56" s="29">
        <v>101</v>
      </c>
      <c r="G56" s="9">
        <v>72</v>
      </c>
      <c r="H56" s="9"/>
      <c r="I56" s="29">
        <v>101</v>
      </c>
      <c r="J56" s="40"/>
      <c r="K56" s="9"/>
    </row>
    <row r="57" spans="2:11" x14ac:dyDescent="0.3">
      <c r="B57" s="37" t="s">
        <v>14</v>
      </c>
      <c r="C57" s="42">
        <v>43107</v>
      </c>
      <c r="D57" s="38" t="s">
        <v>33</v>
      </c>
      <c r="E57" s="18"/>
      <c r="F57" s="18">
        <v>81</v>
      </c>
      <c r="G57" s="38">
        <v>72</v>
      </c>
      <c r="H57" s="38"/>
      <c r="I57" s="18">
        <v>81</v>
      </c>
      <c r="J57" s="39"/>
      <c r="K57" s="9"/>
    </row>
    <row r="58" spans="2:11" x14ac:dyDescent="0.3">
      <c r="B58" s="28" t="s">
        <v>15</v>
      </c>
      <c r="C58" s="8">
        <v>43107</v>
      </c>
      <c r="D58" s="15" t="s">
        <v>33</v>
      </c>
      <c r="E58" s="29"/>
      <c r="F58" s="29">
        <v>77</v>
      </c>
      <c r="G58" s="9">
        <v>72</v>
      </c>
      <c r="H58" s="9"/>
      <c r="I58" s="29">
        <v>77</v>
      </c>
      <c r="J58" s="40"/>
      <c r="K58" s="9"/>
    </row>
    <row r="59" spans="2:11" x14ac:dyDescent="0.3">
      <c r="B59" s="28" t="s">
        <v>30</v>
      </c>
      <c r="C59" s="8">
        <v>43107</v>
      </c>
      <c r="D59" s="15" t="s">
        <v>33</v>
      </c>
      <c r="E59" s="29"/>
      <c r="F59" s="29">
        <v>94</v>
      </c>
      <c r="G59" s="9">
        <v>72</v>
      </c>
      <c r="H59" s="9"/>
      <c r="I59" s="29">
        <v>94</v>
      </c>
      <c r="J59" s="40"/>
      <c r="K59" s="9"/>
    </row>
    <row r="60" spans="2:11" x14ac:dyDescent="0.3">
      <c r="B60" s="28" t="s">
        <v>36</v>
      </c>
      <c r="C60" s="8">
        <v>43107</v>
      </c>
      <c r="D60" s="15" t="s">
        <v>33</v>
      </c>
      <c r="E60" s="29"/>
      <c r="F60" s="29">
        <v>81</v>
      </c>
      <c r="G60" s="9">
        <v>72</v>
      </c>
      <c r="H60" s="9"/>
      <c r="I60" s="29">
        <v>81</v>
      </c>
      <c r="J60" s="40"/>
      <c r="K60" s="9"/>
    </row>
    <row r="61" spans="2:11" x14ac:dyDescent="0.3">
      <c r="B61" s="28" t="s">
        <v>37</v>
      </c>
      <c r="C61" s="8">
        <v>43107</v>
      </c>
      <c r="D61" s="15" t="s">
        <v>33</v>
      </c>
      <c r="E61" s="29"/>
      <c r="F61" s="29">
        <v>84</v>
      </c>
      <c r="G61" s="9">
        <v>72</v>
      </c>
      <c r="H61" s="9"/>
      <c r="I61" s="29">
        <v>84</v>
      </c>
      <c r="J61" s="40"/>
      <c r="K61" s="9"/>
    </row>
    <row r="62" spans="2:11" x14ac:dyDescent="0.3">
      <c r="B62" s="28" t="s">
        <v>8</v>
      </c>
      <c r="C62" s="8">
        <v>43107</v>
      </c>
      <c r="D62" s="15" t="s">
        <v>33</v>
      </c>
      <c r="E62" s="29"/>
      <c r="F62" s="29">
        <v>74</v>
      </c>
      <c r="G62" s="9">
        <v>72</v>
      </c>
      <c r="H62" s="9"/>
      <c r="I62" s="29">
        <v>74</v>
      </c>
      <c r="J62" s="40"/>
      <c r="K62" s="9"/>
    </row>
    <row r="63" spans="2:11" x14ac:dyDescent="0.3">
      <c r="B63" s="28" t="s">
        <v>38</v>
      </c>
      <c r="C63" s="8">
        <v>43107</v>
      </c>
      <c r="D63" s="15" t="s">
        <v>33</v>
      </c>
      <c r="E63" s="29"/>
      <c r="F63" s="29">
        <v>98</v>
      </c>
      <c r="G63" s="9">
        <v>72</v>
      </c>
      <c r="H63" s="9"/>
      <c r="I63" s="29">
        <v>98</v>
      </c>
      <c r="J63" s="40"/>
      <c r="K63" s="9"/>
    </row>
    <row r="64" spans="2:11" x14ac:dyDescent="0.3">
      <c r="B64" s="28" t="s">
        <v>40</v>
      </c>
      <c r="C64" s="8">
        <v>43107</v>
      </c>
      <c r="D64" s="15" t="s">
        <v>33</v>
      </c>
      <c r="E64" s="29"/>
      <c r="F64" s="29">
        <v>102</v>
      </c>
      <c r="G64" s="9">
        <v>72</v>
      </c>
      <c r="H64" s="9"/>
      <c r="I64" s="29">
        <v>102</v>
      </c>
      <c r="J64" s="40"/>
      <c r="K64" s="9"/>
    </row>
    <row r="65" spans="2:11" x14ac:dyDescent="0.3">
      <c r="B65" s="28" t="s">
        <v>41</v>
      </c>
      <c r="C65" s="8">
        <v>43107</v>
      </c>
      <c r="D65" s="15" t="s">
        <v>33</v>
      </c>
      <c r="E65" s="29"/>
      <c r="F65" s="29">
        <v>93</v>
      </c>
      <c r="G65" s="9">
        <v>72</v>
      </c>
      <c r="H65" s="9"/>
      <c r="I65" s="29">
        <v>93</v>
      </c>
      <c r="J65" s="40"/>
      <c r="K65" s="9"/>
    </row>
    <row r="66" spans="2:11" x14ac:dyDescent="0.3">
      <c r="B66" s="28" t="s">
        <v>42</v>
      </c>
      <c r="C66" s="8">
        <v>43107</v>
      </c>
      <c r="D66" s="15" t="s">
        <v>33</v>
      </c>
      <c r="E66" s="29"/>
      <c r="F66" s="29">
        <v>116</v>
      </c>
      <c r="G66" s="9">
        <v>72</v>
      </c>
      <c r="H66" s="9"/>
      <c r="I66" s="29">
        <v>116</v>
      </c>
      <c r="J66" s="40"/>
      <c r="K66" s="9"/>
    </row>
    <row r="67" spans="2:11" x14ac:dyDescent="0.3">
      <c r="B67" s="7" t="s">
        <v>35</v>
      </c>
      <c r="C67" s="8">
        <v>43107</v>
      </c>
      <c r="D67" s="15" t="s">
        <v>33</v>
      </c>
      <c r="E67" s="29"/>
      <c r="F67" s="29">
        <v>77</v>
      </c>
      <c r="G67" s="9">
        <v>72</v>
      </c>
      <c r="H67" s="9"/>
      <c r="I67" s="29">
        <v>77</v>
      </c>
      <c r="J67" s="40"/>
      <c r="K67" s="9"/>
    </row>
    <row r="68" spans="2:11" x14ac:dyDescent="0.3">
      <c r="B68" s="28" t="s">
        <v>39</v>
      </c>
      <c r="C68" s="8">
        <v>43107</v>
      </c>
      <c r="D68" s="15" t="s">
        <v>33</v>
      </c>
      <c r="E68" s="29"/>
      <c r="F68" s="29">
        <v>99</v>
      </c>
      <c r="G68" s="9">
        <v>72</v>
      </c>
      <c r="H68" s="9"/>
      <c r="I68" s="29">
        <v>99</v>
      </c>
      <c r="J68" s="40"/>
      <c r="K68" s="9"/>
    </row>
    <row r="69" spans="2:11" x14ac:dyDescent="0.3">
      <c r="B69" s="28" t="s">
        <v>43</v>
      </c>
      <c r="C69" s="8">
        <v>43107</v>
      </c>
      <c r="D69" s="15" t="s">
        <v>33</v>
      </c>
      <c r="E69" s="29"/>
      <c r="F69" s="29">
        <v>124</v>
      </c>
      <c r="G69" s="9">
        <v>72</v>
      </c>
      <c r="H69" s="9"/>
      <c r="I69" s="29">
        <v>124</v>
      </c>
      <c r="J69" s="40"/>
      <c r="K69" s="9"/>
    </row>
    <row r="70" spans="2:11" x14ac:dyDescent="0.3">
      <c r="B70" s="28" t="s">
        <v>44</v>
      </c>
      <c r="C70" s="8">
        <v>43107</v>
      </c>
      <c r="D70" s="15" t="s">
        <v>33</v>
      </c>
      <c r="E70" s="29"/>
      <c r="F70" s="29">
        <v>122</v>
      </c>
      <c r="G70" s="9">
        <v>72</v>
      </c>
      <c r="H70" s="9"/>
      <c r="I70" s="29">
        <v>122</v>
      </c>
      <c r="J70" s="40"/>
      <c r="K70" s="9"/>
    </row>
    <row r="71" spans="2:11" x14ac:dyDescent="0.3">
      <c r="B71" s="7" t="s">
        <v>12</v>
      </c>
      <c r="C71" s="8">
        <v>43107</v>
      </c>
      <c r="D71" s="15" t="s">
        <v>33</v>
      </c>
      <c r="E71" s="29"/>
      <c r="F71" s="29">
        <v>95</v>
      </c>
      <c r="G71" s="9">
        <v>72</v>
      </c>
      <c r="H71" s="9"/>
      <c r="I71" s="29">
        <v>95</v>
      </c>
      <c r="J71" s="40"/>
      <c r="K71" s="9"/>
    </row>
    <row r="72" spans="2:11" x14ac:dyDescent="0.3">
      <c r="B72" s="37" t="s">
        <v>14</v>
      </c>
      <c r="C72" s="42">
        <v>43114</v>
      </c>
      <c r="D72" s="16" t="s">
        <v>19</v>
      </c>
      <c r="E72" s="38"/>
      <c r="F72" s="18">
        <v>82</v>
      </c>
      <c r="G72" s="38">
        <v>72</v>
      </c>
      <c r="H72" s="38"/>
      <c r="I72" s="18">
        <v>82</v>
      </c>
      <c r="J72" s="39"/>
    </row>
    <row r="73" spans="2:11" x14ac:dyDescent="0.3">
      <c r="B73" s="28" t="s">
        <v>15</v>
      </c>
      <c r="C73" s="8">
        <v>43114</v>
      </c>
      <c r="D73" s="15" t="s">
        <v>19</v>
      </c>
      <c r="E73" s="9"/>
      <c r="F73" s="29">
        <v>81</v>
      </c>
      <c r="G73" s="9">
        <v>72</v>
      </c>
      <c r="H73" s="9"/>
      <c r="I73" s="29">
        <v>81</v>
      </c>
      <c r="J73" s="40"/>
    </row>
    <row r="74" spans="2:11" x14ac:dyDescent="0.3">
      <c r="B74" s="7" t="s">
        <v>30</v>
      </c>
      <c r="C74" s="8">
        <v>43114</v>
      </c>
      <c r="D74" s="15" t="s">
        <v>19</v>
      </c>
      <c r="E74" s="9"/>
      <c r="F74" s="29">
        <v>80</v>
      </c>
      <c r="G74" s="9">
        <v>72</v>
      </c>
      <c r="H74" s="9"/>
      <c r="I74" s="29">
        <v>80</v>
      </c>
      <c r="J74" s="40"/>
    </row>
    <row r="75" spans="2:11" x14ac:dyDescent="0.3">
      <c r="B75" s="7" t="s">
        <v>36</v>
      </c>
      <c r="C75" s="8">
        <v>43114</v>
      </c>
      <c r="D75" s="15" t="s">
        <v>19</v>
      </c>
      <c r="E75" s="9"/>
      <c r="F75" s="29">
        <v>79</v>
      </c>
      <c r="G75" s="9">
        <v>72</v>
      </c>
      <c r="H75" s="9"/>
      <c r="I75" s="29">
        <v>79</v>
      </c>
      <c r="J75" s="40"/>
    </row>
    <row r="76" spans="2:11" x14ac:dyDescent="0.3">
      <c r="B76" s="7" t="s">
        <v>37</v>
      </c>
      <c r="C76" s="8">
        <v>43114</v>
      </c>
      <c r="D76" s="15" t="s">
        <v>19</v>
      </c>
      <c r="E76" s="29"/>
      <c r="F76" s="29">
        <v>87</v>
      </c>
      <c r="G76" s="9">
        <v>72</v>
      </c>
      <c r="H76" s="9"/>
      <c r="I76" s="29">
        <v>87</v>
      </c>
      <c r="J76" s="40"/>
    </row>
    <row r="77" spans="2:11" x14ac:dyDescent="0.3">
      <c r="B77" s="7" t="s">
        <v>8</v>
      </c>
      <c r="C77" s="8">
        <v>43114</v>
      </c>
      <c r="D77" s="15" t="s">
        <v>19</v>
      </c>
      <c r="E77" s="29"/>
      <c r="F77" s="29">
        <v>78</v>
      </c>
      <c r="G77" s="9">
        <v>72</v>
      </c>
      <c r="H77" s="9"/>
      <c r="I77" s="29">
        <v>78</v>
      </c>
      <c r="J77" s="40"/>
    </row>
    <row r="78" spans="2:11" x14ac:dyDescent="0.3">
      <c r="B78" s="7" t="s">
        <v>38</v>
      </c>
      <c r="C78" s="8">
        <v>43114</v>
      </c>
      <c r="D78" s="15" t="s">
        <v>19</v>
      </c>
      <c r="E78" s="29"/>
      <c r="F78" s="29">
        <v>88</v>
      </c>
      <c r="G78" s="9">
        <v>72</v>
      </c>
      <c r="H78" s="9"/>
      <c r="I78" s="29">
        <v>88</v>
      </c>
      <c r="J78" s="40"/>
    </row>
    <row r="79" spans="2:11" x14ac:dyDescent="0.3">
      <c r="B79" s="7" t="s">
        <v>40</v>
      </c>
      <c r="C79" s="8">
        <v>43114</v>
      </c>
      <c r="D79" s="15" t="s">
        <v>19</v>
      </c>
      <c r="E79" s="29"/>
      <c r="F79" s="29">
        <v>91</v>
      </c>
      <c r="G79" s="9">
        <v>72</v>
      </c>
      <c r="H79" s="9"/>
      <c r="I79" s="29">
        <v>91</v>
      </c>
      <c r="J79" s="40"/>
    </row>
    <row r="80" spans="2:11" x14ac:dyDescent="0.3">
      <c r="B80" s="7" t="s">
        <v>41</v>
      </c>
      <c r="C80" s="8">
        <v>43114</v>
      </c>
      <c r="D80" s="15" t="s">
        <v>19</v>
      </c>
      <c r="E80" s="29"/>
      <c r="F80" s="29">
        <v>87</v>
      </c>
      <c r="G80" s="9">
        <v>72</v>
      </c>
      <c r="H80" s="9"/>
      <c r="I80" s="29">
        <v>87</v>
      </c>
      <c r="J80" s="40"/>
    </row>
    <row r="81" spans="2:10" x14ac:dyDescent="0.3">
      <c r="B81" s="7" t="s">
        <v>42</v>
      </c>
      <c r="C81" s="8">
        <v>43114</v>
      </c>
      <c r="D81" s="15" t="s">
        <v>19</v>
      </c>
      <c r="E81" s="29"/>
      <c r="F81" s="29">
        <v>108</v>
      </c>
      <c r="G81" s="9">
        <v>72</v>
      </c>
      <c r="H81" s="9"/>
      <c r="I81" s="29">
        <v>108</v>
      </c>
      <c r="J81" s="40"/>
    </row>
    <row r="82" spans="2:10" x14ac:dyDescent="0.3">
      <c r="B82" s="28" t="s">
        <v>35</v>
      </c>
      <c r="C82" s="8">
        <v>43114</v>
      </c>
      <c r="D82" s="15" t="s">
        <v>19</v>
      </c>
      <c r="E82" s="29"/>
      <c r="F82" s="29">
        <v>82</v>
      </c>
      <c r="G82" s="9">
        <v>72</v>
      </c>
      <c r="H82" s="9"/>
      <c r="I82" s="29">
        <v>82</v>
      </c>
      <c r="J82" s="40"/>
    </row>
    <row r="83" spans="2:10" x14ac:dyDescent="0.3">
      <c r="B83" s="28" t="s">
        <v>39</v>
      </c>
      <c r="C83" s="8">
        <v>43114</v>
      </c>
      <c r="D83" s="15" t="s">
        <v>19</v>
      </c>
      <c r="E83" s="29"/>
      <c r="F83" s="29">
        <v>87</v>
      </c>
      <c r="G83" s="9">
        <v>72</v>
      </c>
      <c r="H83" s="9"/>
      <c r="I83" s="29">
        <v>87</v>
      </c>
      <c r="J83" s="40"/>
    </row>
    <row r="84" spans="2:10" x14ac:dyDescent="0.3">
      <c r="B84" s="28" t="s">
        <v>12</v>
      </c>
      <c r="C84" s="8">
        <v>43114</v>
      </c>
      <c r="D84" s="15" t="s">
        <v>19</v>
      </c>
      <c r="E84" s="29"/>
      <c r="F84" s="29">
        <v>94</v>
      </c>
      <c r="G84" s="9">
        <v>72</v>
      </c>
      <c r="H84" s="9"/>
      <c r="I84" s="29">
        <v>94</v>
      </c>
      <c r="J84" s="40"/>
    </row>
    <row r="85" spans="2:10" x14ac:dyDescent="0.3">
      <c r="B85" s="37" t="s">
        <v>14</v>
      </c>
      <c r="C85" s="42">
        <v>43121</v>
      </c>
      <c r="D85" s="16" t="s">
        <v>20</v>
      </c>
      <c r="E85" s="38"/>
      <c r="F85" s="38">
        <v>80</v>
      </c>
      <c r="G85" s="38">
        <v>73</v>
      </c>
      <c r="H85" s="38"/>
      <c r="I85" s="38">
        <v>80</v>
      </c>
      <c r="J85" s="39"/>
    </row>
    <row r="86" spans="2:10" x14ac:dyDescent="0.3">
      <c r="B86" s="7" t="s">
        <v>15</v>
      </c>
      <c r="C86" s="8">
        <v>43121</v>
      </c>
      <c r="D86" s="15" t="s">
        <v>20</v>
      </c>
      <c r="E86" s="29"/>
      <c r="F86" s="29">
        <v>77</v>
      </c>
      <c r="G86" s="9">
        <v>73</v>
      </c>
      <c r="H86" s="9"/>
      <c r="I86" s="29">
        <v>77</v>
      </c>
      <c r="J86" s="40"/>
    </row>
    <row r="87" spans="2:10" x14ac:dyDescent="0.3">
      <c r="B87" s="28" t="s">
        <v>30</v>
      </c>
      <c r="C87" s="8">
        <v>43121</v>
      </c>
      <c r="D87" s="15" t="s">
        <v>20</v>
      </c>
      <c r="E87" s="9"/>
      <c r="F87" s="29">
        <v>83</v>
      </c>
      <c r="G87" s="9">
        <v>73</v>
      </c>
      <c r="H87" s="9"/>
      <c r="I87" s="29">
        <v>83</v>
      </c>
      <c r="J87" s="40"/>
    </row>
    <row r="88" spans="2:10" x14ac:dyDescent="0.3">
      <c r="B88" s="28" t="s">
        <v>36</v>
      </c>
      <c r="C88" s="8">
        <v>43121</v>
      </c>
      <c r="D88" s="15" t="s">
        <v>20</v>
      </c>
      <c r="E88" s="29"/>
      <c r="F88" s="29">
        <v>76</v>
      </c>
      <c r="G88" s="9">
        <v>73</v>
      </c>
      <c r="H88" s="9"/>
      <c r="I88" s="29">
        <v>76</v>
      </c>
      <c r="J88" s="40"/>
    </row>
    <row r="89" spans="2:10" x14ac:dyDescent="0.3">
      <c r="B89" s="28" t="s">
        <v>37</v>
      </c>
      <c r="C89" s="8">
        <v>43121</v>
      </c>
      <c r="D89" s="15" t="s">
        <v>20</v>
      </c>
      <c r="E89" s="29"/>
      <c r="F89" s="29">
        <v>79</v>
      </c>
      <c r="G89" s="9">
        <v>73</v>
      </c>
      <c r="H89" s="9"/>
      <c r="I89" s="29">
        <v>79</v>
      </c>
      <c r="J89" s="40"/>
    </row>
    <row r="90" spans="2:10" x14ac:dyDescent="0.3">
      <c r="B90" s="28" t="s">
        <v>8</v>
      </c>
      <c r="C90" s="8">
        <v>43121</v>
      </c>
      <c r="D90" s="15" t="s">
        <v>20</v>
      </c>
      <c r="E90" s="29"/>
      <c r="F90" s="29">
        <v>79</v>
      </c>
      <c r="G90" s="9">
        <v>73</v>
      </c>
      <c r="H90" s="9"/>
      <c r="I90" s="29">
        <v>79</v>
      </c>
      <c r="J90" s="40"/>
    </row>
    <row r="91" spans="2:10" x14ac:dyDescent="0.3">
      <c r="B91" s="28" t="s">
        <v>38</v>
      </c>
      <c r="C91" s="8">
        <v>43121</v>
      </c>
      <c r="D91" s="15" t="s">
        <v>20</v>
      </c>
      <c r="E91" s="29"/>
      <c r="F91" s="29">
        <v>82</v>
      </c>
      <c r="G91" s="9">
        <v>73</v>
      </c>
      <c r="H91" s="9"/>
      <c r="I91" s="29">
        <v>82</v>
      </c>
      <c r="J91" s="40"/>
    </row>
    <row r="92" spans="2:10" x14ac:dyDescent="0.3">
      <c r="B92" s="28" t="s">
        <v>40</v>
      </c>
      <c r="C92" s="8">
        <v>43121</v>
      </c>
      <c r="D92" s="15" t="s">
        <v>20</v>
      </c>
      <c r="E92" s="29"/>
      <c r="F92" s="29">
        <v>86</v>
      </c>
      <c r="G92" s="9">
        <v>73</v>
      </c>
      <c r="H92" s="9"/>
      <c r="I92" s="29">
        <v>86</v>
      </c>
      <c r="J92" s="40"/>
    </row>
    <row r="93" spans="2:10" x14ac:dyDescent="0.3">
      <c r="B93" s="28" t="s">
        <v>41</v>
      </c>
      <c r="C93" s="8">
        <v>43121</v>
      </c>
      <c r="D93" s="15" t="s">
        <v>20</v>
      </c>
      <c r="E93" s="29"/>
      <c r="F93" s="29">
        <v>90</v>
      </c>
      <c r="G93" s="9">
        <v>73</v>
      </c>
      <c r="H93" s="9"/>
      <c r="I93" s="29">
        <v>90</v>
      </c>
      <c r="J93" s="40"/>
    </row>
    <row r="94" spans="2:10" x14ac:dyDescent="0.3">
      <c r="B94" s="28" t="s">
        <v>42</v>
      </c>
      <c r="C94" s="8">
        <v>43121</v>
      </c>
      <c r="D94" s="15" t="s">
        <v>20</v>
      </c>
      <c r="E94" s="29"/>
      <c r="F94" s="29">
        <v>96</v>
      </c>
      <c r="G94" s="9">
        <v>73</v>
      </c>
      <c r="H94" s="9"/>
      <c r="I94" s="29">
        <v>96</v>
      </c>
      <c r="J94" s="40"/>
    </row>
    <row r="95" spans="2:10" x14ac:dyDescent="0.3">
      <c r="B95" s="28" t="s">
        <v>35</v>
      </c>
      <c r="C95" s="8">
        <v>43121</v>
      </c>
      <c r="D95" s="15" t="s">
        <v>20</v>
      </c>
      <c r="E95" s="29"/>
      <c r="F95" s="29">
        <v>81</v>
      </c>
      <c r="G95" s="9">
        <v>73</v>
      </c>
      <c r="H95" s="9"/>
      <c r="I95" s="29">
        <v>81</v>
      </c>
      <c r="J95" s="40"/>
    </row>
    <row r="96" spans="2:10" x14ac:dyDescent="0.3">
      <c r="B96" s="28" t="s">
        <v>39</v>
      </c>
      <c r="C96" s="8">
        <v>43121</v>
      </c>
      <c r="D96" s="15" t="s">
        <v>20</v>
      </c>
      <c r="E96" s="29"/>
      <c r="F96" s="29" t="s">
        <v>45</v>
      </c>
      <c r="G96" s="9">
        <v>73</v>
      </c>
      <c r="H96" s="9"/>
      <c r="I96" s="29" t="s">
        <v>45</v>
      </c>
      <c r="J96" s="40"/>
    </row>
    <row r="97" spans="2:12" x14ac:dyDescent="0.3">
      <c r="B97" s="28" t="s">
        <v>12</v>
      </c>
      <c r="C97" s="8">
        <v>43121</v>
      </c>
      <c r="D97" s="15" t="s">
        <v>20</v>
      </c>
      <c r="E97" s="29"/>
      <c r="F97" s="29">
        <v>86</v>
      </c>
      <c r="G97" s="9">
        <v>73</v>
      </c>
      <c r="H97" s="9"/>
      <c r="I97" s="29">
        <v>86</v>
      </c>
      <c r="J97" s="40"/>
    </row>
    <row r="98" spans="2:12" x14ac:dyDescent="0.3">
      <c r="B98" s="28" t="s">
        <v>47</v>
      </c>
      <c r="C98" s="8">
        <v>43121</v>
      </c>
      <c r="D98" s="15" t="s">
        <v>20</v>
      </c>
      <c r="E98" s="9"/>
      <c r="F98" s="29">
        <v>76</v>
      </c>
      <c r="G98" s="9">
        <v>73</v>
      </c>
      <c r="H98" s="9"/>
      <c r="I98" s="29">
        <v>76</v>
      </c>
      <c r="J98" s="40"/>
    </row>
    <row r="99" spans="2:12" x14ac:dyDescent="0.3">
      <c r="B99" s="37" t="s">
        <v>14</v>
      </c>
      <c r="C99" s="42">
        <v>43128</v>
      </c>
      <c r="D99" s="16" t="s">
        <v>13</v>
      </c>
      <c r="E99" s="38"/>
      <c r="F99" s="18">
        <v>80</v>
      </c>
      <c r="G99" s="18">
        <v>72</v>
      </c>
      <c r="H99" s="38"/>
      <c r="I99" s="18">
        <v>80</v>
      </c>
      <c r="J99" s="39"/>
    </row>
    <row r="100" spans="2:12" x14ac:dyDescent="0.3">
      <c r="B100" s="28" t="s">
        <v>15</v>
      </c>
      <c r="C100" s="8">
        <v>43128</v>
      </c>
      <c r="D100" s="15" t="s">
        <v>13</v>
      </c>
      <c r="E100" s="9"/>
      <c r="F100" s="29">
        <v>81</v>
      </c>
      <c r="G100" s="29">
        <v>72</v>
      </c>
      <c r="H100" s="9"/>
      <c r="I100" s="29">
        <v>81</v>
      </c>
      <c r="J100" s="40"/>
    </row>
    <row r="101" spans="2:12" x14ac:dyDescent="0.3">
      <c r="B101" s="28" t="s">
        <v>30</v>
      </c>
      <c r="C101" s="8">
        <v>43128</v>
      </c>
      <c r="D101" s="15" t="s">
        <v>13</v>
      </c>
      <c r="E101" s="9"/>
      <c r="F101" s="29">
        <v>88</v>
      </c>
      <c r="G101" s="29">
        <v>72</v>
      </c>
      <c r="H101" s="9"/>
      <c r="I101" s="29">
        <v>88</v>
      </c>
      <c r="J101" s="40"/>
    </row>
    <row r="102" spans="2:12" x14ac:dyDescent="0.3">
      <c r="B102" s="28" t="s">
        <v>36</v>
      </c>
      <c r="C102" s="8">
        <v>43128</v>
      </c>
      <c r="D102" s="15" t="s">
        <v>13</v>
      </c>
      <c r="E102" s="9"/>
      <c r="F102" s="29">
        <v>72</v>
      </c>
      <c r="G102" s="29">
        <v>72</v>
      </c>
      <c r="H102" s="9"/>
      <c r="I102" s="29">
        <v>72</v>
      </c>
      <c r="J102" s="40"/>
    </row>
    <row r="103" spans="2:12" x14ac:dyDescent="0.3">
      <c r="B103" s="28" t="s">
        <v>37</v>
      </c>
      <c r="C103" s="8">
        <v>43128</v>
      </c>
      <c r="D103" s="15" t="s">
        <v>13</v>
      </c>
      <c r="E103" s="29"/>
      <c r="F103" s="29">
        <v>85</v>
      </c>
      <c r="G103" s="29">
        <v>72</v>
      </c>
      <c r="H103" s="9"/>
      <c r="I103" s="29">
        <v>85</v>
      </c>
      <c r="J103" s="40"/>
    </row>
    <row r="104" spans="2:12" x14ac:dyDescent="0.3">
      <c r="B104" s="28" t="s">
        <v>8</v>
      </c>
      <c r="C104" s="8">
        <v>43128</v>
      </c>
      <c r="D104" s="15" t="s">
        <v>13</v>
      </c>
      <c r="E104" s="29"/>
      <c r="F104" s="29">
        <v>84</v>
      </c>
      <c r="G104" s="29">
        <v>72</v>
      </c>
      <c r="H104" s="9"/>
      <c r="I104" s="29">
        <v>84</v>
      </c>
      <c r="J104" s="40"/>
    </row>
    <row r="105" spans="2:12" x14ac:dyDescent="0.3">
      <c r="B105" s="28" t="s">
        <v>40</v>
      </c>
      <c r="C105" s="8">
        <v>43128</v>
      </c>
      <c r="D105" s="15" t="s">
        <v>13</v>
      </c>
      <c r="E105" s="29"/>
      <c r="F105" s="29">
        <v>86</v>
      </c>
      <c r="G105" s="29">
        <v>72</v>
      </c>
      <c r="H105" s="9"/>
      <c r="I105" s="29">
        <v>86</v>
      </c>
      <c r="J105" s="40"/>
    </row>
    <row r="106" spans="2:12" x14ac:dyDescent="0.3">
      <c r="B106" s="28" t="s">
        <v>41</v>
      </c>
      <c r="C106" s="8">
        <v>43128</v>
      </c>
      <c r="D106" s="15" t="s">
        <v>13</v>
      </c>
      <c r="E106" s="29"/>
      <c r="F106" s="29">
        <v>95</v>
      </c>
      <c r="G106" s="29">
        <v>72</v>
      </c>
      <c r="H106" s="9"/>
      <c r="I106" s="29">
        <v>95</v>
      </c>
      <c r="J106" s="40"/>
    </row>
    <row r="107" spans="2:12" x14ac:dyDescent="0.3">
      <c r="B107" s="28" t="s">
        <v>42</v>
      </c>
      <c r="C107" s="8">
        <v>43128</v>
      </c>
      <c r="D107" s="15" t="s">
        <v>13</v>
      </c>
      <c r="E107" s="29"/>
      <c r="F107" s="46">
        <v>104</v>
      </c>
      <c r="G107" s="29">
        <v>72</v>
      </c>
      <c r="H107" s="9"/>
      <c r="I107" s="46">
        <v>104</v>
      </c>
      <c r="J107" s="40"/>
      <c r="L107" t="s">
        <v>48</v>
      </c>
    </row>
    <row r="108" spans="2:12" x14ac:dyDescent="0.3">
      <c r="B108" s="28" t="s">
        <v>39</v>
      </c>
      <c r="C108" s="8">
        <v>43128</v>
      </c>
      <c r="D108" s="15" t="s">
        <v>13</v>
      </c>
      <c r="E108" s="29"/>
      <c r="F108" s="29" t="s">
        <v>45</v>
      </c>
      <c r="G108" s="29">
        <v>72</v>
      </c>
      <c r="H108" s="9"/>
      <c r="I108" s="29" t="s">
        <v>45</v>
      </c>
      <c r="J108" s="40"/>
    </row>
    <row r="109" spans="2:12" x14ac:dyDescent="0.3">
      <c r="B109" s="31" t="s">
        <v>12</v>
      </c>
      <c r="C109" s="32">
        <v>43128</v>
      </c>
      <c r="D109" s="33" t="s">
        <v>13</v>
      </c>
      <c r="E109" s="35"/>
      <c r="F109" s="35">
        <v>82</v>
      </c>
      <c r="G109" s="35">
        <v>72</v>
      </c>
      <c r="H109" s="34"/>
      <c r="I109" s="35">
        <v>82</v>
      </c>
      <c r="J109" s="41"/>
    </row>
    <row r="110" spans="2:12" x14ac:dyDescent="0.3">
      <c r="B110" s="28" t="s">
        <v>14</v>
      </c>
      <c r="C110" s="1">
        <v>43135</v>
      </c>
      <c r="D110" s="15" t="s">
        <v>21</v>
      </c>
      <c r="F110" s="29">
        <v>76</v>
      </c>
      <c r="G110" s="29">
        <v>72</v>
      </c>
      <c r="H110" s="29"/>
      <c r="I110" s="29">
        <v>76</v>
      </c>
      <c r="J110" s="30"/>
    </row>
    <row r="111" spans="2:12" x14ac:dyDescent="0.3">
      <c r="B111" s="28" t="s">
        <v>15</v>
      </c>
      <c r="C111" s="1">
        <v>43135</v>
      </c>
      <c r="D111" s="15" t="s">
        <v>21</v>
      </c>
      <c r="F111" s="29">
        <v>72</v>
      </c>
      <c r="G111" s="29">
        <v>72</v>
      </c>
      <c r="H111" s="29"/>
      <c r="I111" s="29">
        <v>72</v>
      </c>
      <c r="J111" s="30"/>
    </row>
    <row r="112" spans="2:12" x14ac:dyDescent="0.3">
      <c r="B112" s="28" t="s">
        <v>30</v>
      </c>
      <c r="C112" s="1">
        <v>43135</v>
      </c>
      <c r="D112" s="15" t="s">
        <v>21</v>
      </c>
      <c r="F112" s="29">
        <v>81</v>
      </c>
      <c r="G112" s="29">
        <v>72</v>
      </c>
      <c r="H112" s="29"/>
      <c r="I112" s="29">
        <v>81</v>
      </c>
      <c r="J112" s="30"/>
    </row>
    <row r="113" spans="2:10" x14ac:dyDescent="0.3">
      <c r="B113" s="28" t="s">
        <v>36</v>
      </c>
      <c r="C113" s="1">
        <v>43135</v>
      </c>
      <c r="D113" s="15" t="s">
        <v>21</v>
      </c>
      <c r="F113" s="29">
        <v>82</v>
      </c>
      <c r="G113" s="29">
        <v>72</v>
      </c>
      <c r="H113" s="29"/>
      <c r="I113" s="29">
        <v>82</v>
      </c>
      <c r="J113" s="30"/>
    </row>
    <row r="114" spans="2:10" x14ac:dyDescent="0.3">
      <c r="B114" s="28" t="s">
        <v>37</v>
      </c>
      <c r="C114" s="1">
        <v>43135</v>
      </c>
      <c r="D114" s="15" t="s">
        <v>21</v>
      </c>
      <c r="F114" s="29">
        <v>80</v>
      </c>
      <c r="G114" s="29">
        <v>72</v>
      </c>
      <c r="H114" s="29"/>
      <c r="I114" s="29">
        <v>80</v>
      </c>
      <c r="J114" s="30"/>
    </row>
    <row r="115" spans="2:10" x14ac:dyDescent="0.3">
      <c r="B115" s="28" t="s">
        <v>8</v>
      </c>
      <c r="C115" s="1">
        <v>43135</v>
      </c>
      <c r="D115" s="15" t="s">
        <v>21</v>
      </c>
      <c r="F115" s="29">
        <v>77</v>
      </c>
      <c r="G115" s="29">
        <v>72</v>
      </c>
      <c r="H115" s="29"/>
      <c r="I115" s="29">
        <v>77</v>
      </c>
      <c r="J115" s="30"/>
    </row>
    <row r="116" spans="2:10" x14ac:dyDescent="0.3">
      <c r="B116" s="28" t="s">
        <v>39</v>
      </c>
      <c r="C116" s="1">
        <v>43135</v>
      </c>
      <c r="D116" s="15" t="s">
        <v>21</v>
      </c>
      <c r="F116" s="29" t="s">
        <v>45</v>
      </c>
      <c r="G116" s="29">
        <v>72</v>
      </c>
      <c r="H116" s="29"/>
      <c r="I116" s="29" t="s">
        <v>45</v>
      </c>
      <c r="J116" s="30"/>
    </row>
    <row r="117" spans="2:10" x14ac:dyDescent="0.3">
      <c r="B117" s="28" t="s">
        <v>12</v>
      </c>
      <c r="C117" s="1">
        <v>43135</v>
      </c>
      <c r="D117" s="15" t="s">
        <v>21</v>
      </c>
      <c r="F117" s="29">
        <v>87</v>
      </c>
      <c r="G117" s="29">
        <v>72</v>
      </c>
      <c r="H117" s="29"/>
      <c r="I117" s="29">
        <v>87</v>
      </c>
      <c r="J117" s="30"/>
    </row>
    <row r="118" spans="2:10" x14ac:dyDescent="0.3">
      <c r="B118" s="28" t="s">
        <v>35</v>
      </c>
      <c r="C118" s="1">
        <v>43135</v>
      </c>
      <c r="D118" s="15" t="s">
        <v>21</v>
      </c>
      <c r="F118" s="29">
        <v>82</v>
      </c>
      <c r="G118" s="29">
        <v>72</v>
      </c>
      <c r="H118" s="29"/>
      <c r="I118" s="29">
        <v>82</v>
      </c>
      <c r="J118" s="30"/>
    </row>
    <row r="119" spans="2:10" x14ac:dyDescent="0.3">
      <c r="B119" s="28" t="s">
        <v>38</v>
      </c>
      <c r="C119" s="1">
        <v>43135</v>
      </c>
      <c r="D119" s="15" t="s">
        <v>21</v>
      </c>
      <c r="F119" s="29">
        <v>85</v>
      </c>
      <c r="G119" s="29">
        <v>72</v>
      </c>
      <c r="H119" s="29"/>
      <c r="I119" s="29">
        <v>85</v>
      </c>
      <c r="J119" s="30"/>
    </row>
    <row r="120" spans="2:10" x14ac:dyDescent="0.3">
      <c r="B120" s="31" t="s">
        <v>47</v>
      </c>
      <c r="C120" s="32">
        <v>43135</v>
      </c>
      <c r="D120" s="33" t="s">
        <v>21</v>
      </c>
      <c r="E120" s="34"/>
      <c r="F120" s="35">
        <v>77</v>
      </c>
      <c r="G120" s="35">
        <v>72</v>
      </c>
      <c r="H120" s="35"/>
      <c r="I120" s="35">
        <v>77</v>
      </c>
      <c r="J120" s="36"/>
    </row>
    <row r="121" spans="2:10" x14ac:dyDescent="0.3">
      <c r="B121" s="28" t="s">
        <v>15</v>
      </c>
      <c r="C121" s="1">
        <v>43142</v>
      </c>
      <c r="D121" s="15" t="s">
        <v>25</v>
      </c>
      <c r="F121" s="29">
        <v>78</v>
      </c>
      <c r="G121" s="29">
        <v>72</v>
      </c>
      <c r="H121" s="29"/>
      <c r="I121" s="29">
        <v>78</v>
      </c>
      <c r="J121" s="30"/>
    </row>
    <row r="122" spans="2:10" x14ac:dyDescent="0.3">
      <c r="B122" s="28" t="s">
        <v>30</v>
      </c>
      <c r="C122" s="1">
        <v>43142</v>
      </c>
      <c r="D122" s="15" t="s">
        <v>25</v>
      </c>
      <c r="F122" s="29">
        <v>81</v>
      </c>
      <c r="G122" s="29">
        <v>72</v>
      </c>
      <c r="H122" s="29"/>
      <c r="I122" s="29">
        <v>81</v>
      </c>
      <c r="J122" s="30"/>
    </row>
    <row r="123" spans="2:10" x14ac:dyDescent="0.3">
      <c r="B123" s="28" t="s">
        <v>36</v>
      </c>
      <c r="C123" s="1">
        <v>43142</v>
      </c>
      <c r="D123" s="15" t="s">
        <v>25</v>
      </c>
      <c r="F123" s="29">
        <v>74</v>
      </c>
      <c r="G123" s="29">
        <v>72</v>
      </c>
      <c r="H123" s="29"/>
      <c r="I123" s="29">
        <v>74</v>
      </c>
      <c r="J123" s="30"/>
    </row>
    <row r="124" spans="2:10" x14ac:dyDescent="0.3">
      <c r="B124" s="28" t="s">
        <v>37</v>
      </c>
      <c r="C124" s="1">
        <v>43142</v>
      </c>
      <c r="D124" s="15" t="s">
        <v>25</v>
      </c>
      <c r="F124" s="29">
        <v>84</v>
      </c>
      <c r="G124" s="29">
        <v>72</v>
      </c>
      <c r="H124" s="29"/>
      <c r="I124" s="29">
        <v>84</v>
      </c>
      <c r="J124" s="30"/>
    </row>
    <row r="125" spans="2:10" x14ac:dyDescent="0.3">
      <c r="B125" s="28" t="s">
        <v>8</v>
      </c>
      <c r="C125" s="1">
        <v>43142</v>
      </c>
      <c r="D125" s="15" t="s">
        <v>25</v>
      </c>
      <c r="F125" s="29">
        <v>74</v>
      </c>
      <c r="G125" s="29">
        <v>72</v>
      </c>
      <c r="H125" s="29"/>
      <c r="I125" s="29">
        <v>74</v>
      </c>
      <c r="J125" s="30"/>
    </row>
    <row r="126" spans="2:10" x14ac:dyDescent="0.3">
      <c r="B126" s="28" t="s">
        <v>39</v>
      </c>
      <c r="C126" s="1">
        <v>43142</v>
      </c>
      <c r="D126" s="15" t="s">
        <v>25</v>
      </c>
      <c r="F126" s="29">
        <v>80</v>
      </c>
      <c r="G126" s="29">
        <v>72</v>
      </c>
      <c r="H126" s="29"/>
      <c r="I126" s="29">
        <v>80</v>
      </c>
      <c r="J126" s="30"/>
    </row>
    <row r="127" spans="2:10" x14ac:dyDescent="0.3">
      <c r="B127" s="28" t="s">
        <v>12</v>
      </c>
      <c r="C127" s="1">
        <v>43142</v>
      </c>
      <c r="D127" s="15" t="s">
        <v>25</v>
      </c>
      <c r="F127" s="29">
        <v>81</v>
      </c>
      <c r="G127" s="29">
        <v>72</v>
      </c>
      <c r="H127" s="29"/>
      <c r="I127" s="29">
        <v>81</v>
      </c>
      <c r="J127" s="30"/>
    </row>
    <row r="128" spans="2:10" x14ac:dyDescent="0.3">
      <c r="B128" s="28" t="s">
        <v>38</v>
      </c>
      <c r="C128" s="1">
        <v>43142</v>
      </c>
      <c r="D128" s="15" t="s">
        <v>25</v>
      </c>
      <c r="F128" s="29">
        <v>98</v>
      </c>
      <c r="G128" s="29">
        <v>72</v>
      </c>
      <c r="H128" s="29"/>
      <c r="I128" s="29">
        <v>98</v>
      </c>
      <c r="J128" s="30"/>
    </row>
    <row r="129" spans="2:10" x14ac:dyDescent="0.3">
      <c r="B129" s="28" t="s">
        <v>49</v>
      </c>
      <c r="C129" s="1">
        <v>43142</v>
      </c>
      <c r="D129" s="15" t="s">
        <v>25</v>
      </c>
      <c r="F129" s="29">
        <v>102</v>
      </c>
      <c r="G129" s="29">
        <v>72</v>
      </c>
      <c r="H129" s="29"/>
      <c r="I129" s="29">
        <v>102</v>
      </c>
      <c r="J129" s="30"/>
    </row>
    <row r="130" spans="2:10" x14ac:dyDescent="0.3">
      <c r="B130" s="28" t="s">
        <v>40</v>
      </c>
      <c r="C130" s="1">
        <v>43142</v>
      </c>
      <c r="D130" s="15" t="s">
        <v>25</v>
      </c>
      <c r="F130" s="29">
        <v>88</v>
      </c>
      <c r="G130" s="29">
        <v>72</v>
      </c>
      <c r="H130" s="29"/>
      <c r="I130" s="29">
        <v>88</v>
      </c>
      <c r="J130" s="30"/>
    </row>
    <row r="131" spans="2:10" x14ac:dyDescent="0.3">
      <c r="B131" s="28" t="s">
        <v>41</v>
      </c>
      <c r="C131" s="1">
        <v>43142</v>
      </c>
      <c r="D131" s="15" t="s">
        <v>25</v>
      </c>
      <c r="F131" s="29">
        <v>86</v>
      </c>
      <c r="G131" s="29">
        <v>72</v>
      </c>
      <c r="H131" s="29"/>
      <c r="I131" s="29">
        <v>86</v>
      </c>
      <c r="J131" s="30"/>
    </row>
    <row r="132" spans="2:10" x14ac:dyDescent="0.3">
      <c r="B132" s="37" t="s">
        <v>14</v>
      </c>
      <c r="C132" s="42">
        <v>43149</v>
      </c>
      <c r="D132" s="38" t="s">
        <v>31</v>
      </c>
      <c r="E132" s="38"/>
      <c r="F132" s="38">
        <v>74</v>
      </c>
      <c r="G132" s="38">
        <v>71</v>
      </c>
      <c r="H132" s="38"/>
      <c r="I132" s="38">
        <v>74</v>
      </c>
      <c r="J132" s="39"/>
    </row>
    <row r="133" spans="2:10" x14ac:dyDescent="0.3">
      <c r="B133" s="28" t="s">
        <v>15</v>
      </c>
      <c r="C133" s="8">
        <v>43149</v>
      </c>
      <c r="D133" s="9" t="s">
        <v>31</v>
      </c>
      <c r="E133" s="9"/>
      <c r="F133" s="29">
        <v>73</v>
      </c>
      <c r="G133" s="9">
        <v>71</v>
      </c>
      <c r="H133" s="9"/>
      <c r="I133" s="29">
        <v>73</v>
      </c>
      <c r="J133" s="40"/>
    </row>
    <row r="134" spans="2:10" x14ac:dyDescent="0.3">
      <c r="B134" s="28" t="s">
        <v>30</v>
      </c>
      <c r="C134" s="8">
        <v>43149</v>
      </c>
      <c r="D134" s="9" t="s">
        <v>31</v>
      </c>
      <c r="E134" s="9"/>
      <c r="F134" s="29">
        <v>80</v>
      </c>
      <c r="G134" s="9">
        <v>71</v>
      </c>
      <c r="H134" s="9"/>
      <c r="I134" s="29">
        <v>80</v>
      </c>
      <c r="J134" s="40"/>
    </row>
    <row r="135" spans="2:10" x14ac:dyDescent="0.3">
      <c r="B135" s="28" t="s">
        <v>36</v>
      </c>
      <c r="C135" s="8">
        <v>43149</v>
      </c>
      <c r="D135" s="9" t="s">
        <v>31</v>
      </c>
      <c r="E135" s="29"/>
      <c r="F135" s="29">
        <v>73</v>
      </c>
      <c r="G135" s="9">
        <v>71</v>
      </c>
      <c r="H135" s="9"/>
      <c r="I135" s="29">
        <v>73</v>
      </c>
      <c r="J135" s="40"/>
    </row>
    <row r="136" spans="2:10" x14ac:dyDescent="0.3">
      <c r="B136" s="28" t="s">
        <v>37</v>
      </c>
      <c r="C136" s="8">
        <v>43149</v>
      </c>
      <c r="D136" s="9" t="s">
        <v>31</v>
      </c>
      <c r="E136" s="29"/>
      <c r="F136" s="29">
        <v>81</v>
      </c>
      <c r="G136" s="9">
        <v>71</v>
      </c>
      <c r="H136" s="9"/>
      <c r="I136" s="29">
        <v>81</v>
      </c>
      <c r="J136" s="40"/>
    </row>
    <row r="137" spans="2:10" x14ac:dyDescent="0.3">
      <c r="B137" s="28" t="s">
        <v>8</v>
      </c>
      <c r="C137" s="8">
        <v>43149</v>
      </c>
      <c r="D137" s="9" t="s">
        <v>31</v>
      </c>
      <c r="E137" s="29"/>
      <c r="F137" s="29">
        <v>72</v>
      </c>
      <c r="G137" s="9">
        <v>71</v>
      </c>
      <c r="H137" s="9"/>
      <c r="I137" s="29">
        <v>72</v>
      </c>
      <c r="J137" s="40"/>
    </row>
    <row r="138" spans="2:10" x14ac:dyDescent="0.3">
      <c r="B138" s="28" t="s">
        <v>39</v>
      </c>
      <c r="C138" s="8">
        <v>43149</v>
      </c>
      <c r="D138" s="9" t="s">
        <v>31</v>
      </c>
      <c r="E138" s="29"/>
      <c r="F138" s="29">
        <v>82</v>
      </c>
      <c r="G138" s="9">
        <v>71</v>
      </c>
      <c r="H138" s="9"/>
      <c r="I138" s="29">
        <v>82</v>
      </c>
      <c r="J138" s="40"/>
    </row>
    <row r="139" spans="2:10" x14ac:dyDescent="0.3">
      <c r="B139" s="28" t="s">
        <v>12</v>
      </c>
      <c r="C139" s="8">
        <v>43149</v>
      </c>
      <c r="D139" s="9" t="s">
        <v>31</v>
      </c>
      <c r="E139" s="29"/>
      <c r="F139" s="29">
        <v>75</v>
      </c>
      <c r="G139" s="9">
        <v>71</v>
      </c>
      <c r="H139" s="9"/>
      <c r="I139" s="29">
        <v>75</v>
      </c>
      <c r="J139" s="40"/>
    </row>
    <row r="140" spans="2:10" x14ac:dyDescent="0.3">
      <c r="B140" s="28" t="s">
        <v>38</v>
      </c>
      <c r="C140" s="8">
        <v>43149</v>
      </c>
      <c r="D140" s="9" t="s">
        <v>31</v>
      </c>
      <c r="E140" s="29"/>
      <c r="F140" s="29">
        <v>93</v>
      </c>
      <c r="G140" s="9">
        <v>71</v>
      </c>
      <c r="H140" s="9"/>
      <c r="I140" s="29">
        <v>93</v>
      </c>
      <c r="J140" s="40"/>
    </row>
    <row r="141" spans="2:10" x14ac:dyDescent="0.3">
      <c r="B141" s="28" t="s">
        <v>41</v>
      </c>
      <c r="C141" s="8">
        <v>43149</v>
      </c>
      <c r="D141" s="9" t="s">
        <v>31</v>
      </c>
      <c r="E141" s="29"/>
      <c r="F141" s="29">
        <v>80</v>
      </c>
      <c r="G141" s="9">
        <v>71</v>
      </c>
      <c r="H141" s="9"/>
      <c r="I141" s="29">
        <v>80</v>
      </c>
      <c r="J141" s="40"/>
    </row>
    <row r="142" spans="2:10" x14ac:dyDescent="0.3">
      <c r="B142" s="28" t="s">
        <v>42</v>
      </c>
      <c r="C142" s="8">
        <v>43149</v>
      </c>
      <c r="D142" s="9" t="s">
        <v>31</v>
      </c>
      <c r="E142" s="29"/>
      <c r="F142" s="29">
        <v>92</v>
      </c>
      <c r="G142" s="9">
        <v>71</v>
      </c>
      <c r="H142" s="9"/>
      <c r="I142" s="29">
        <v>92</v>
      </c>
      <c r="J142" s="40"/>
    </row>
    <row r="143" spans="2:10" x14ac:dyDescent="0.3">
      <c r="B143" s="31" t="s">
        <v>51</v>
      </c>
      <c r="C143" s="32">
        <v>43149</v>
      </c>
      <c r="D143" s="34" t="s">
        <v>31</v>
      </c>
      <c r="E143" s="34"/>
      <c r="F143" s="34">
        <v>75</v>
      </c>
      <c r="G143" s="34">
        <v>71</v>
      </c>
      <c r="H143" s="34"/>
      <c r="I143" s="34">
        <v>75</v>
      </c>
      <c r="J143" s="41"/>
    </row>
    <row r="144" spans="2:10" x14ac:dyDescent="0.3">
      <c r="B144" s="37" t="s">
        <v>14</v>
      </c>
      <c r="C144" s="42">
        <v>43156</v>
      </c>
      <c r="D144" s="18" t="s">
        <v>32</v>
      </c>
      <c r="E144" s="38"/>
      <c r="F144" s="18">
        <v>80</v>
      </c>
      <c r="G144" s="38">
        <v>72</v>
      </c>
      <c r="H144" s="38"/>
      <c r="I144" s="18">
        <v>80</v>
      </c>
      <c r="J144" s="39"/>
    </row>
    <row r="145" spans="2:10" x14ac:dyDescent="0.3">
      <c r="B145" s="28" t="s">
        <v>15</v>
      </c>
      <c r="C145" s="8">
        <v>43156</v>
      </c>
      <c r="D145" s="29" t="s">
        <v>32</v>
      </c>
      <c r="E145" s="9"/>
      <c r="F145" s="29">
        <v>77</v>
      </c>
      <c r="G145" s="9">
        <v>72</v>
      </c>
      <c r="H145" s="9"/>
      <c r="I145" s="29">
        <v>77</v>
      </c>
      <c r="J145" s="40"/>
    </row>
    <row r="146" spans="2:10" x14ac:dyDescent="0.3">
      <c r="B146" s="28" t="s">
        <v>36</v>
      </c>
      <c r="C146" s="8">
        <v>43156</v>
      </c>
      <c r="D146" s="29" t="s">
        <v>32</v>
      </c>
      <c r="E146" s="9"/>
      <c r="F146" s="29">
        <v>73</v>
      </c>
      <c r="G146" s="9">
        <v>72</v>
      </c>
      <c r="H146" s="9"/>
      <c r="I146" s="29">
        <v>73</v>
      </c>
      <c r="J146" s="40"/>
    </row>
    <row r="147" spans="2:10" x14ac:dyDescent="0.3">
      <c r="B147" s="28" t="s">
        <v>8</v>
      </c>
      <c r="C147" s="8">
        <v>43156</v>
      </c>
      <c r="D147" s="29" t="s">
        <v>32</v>
      </c>
      <c r="E147" s="9"/>
      <c r="F147" s="29">
        <v>78</v>
      </c>
      <c r="G147" s="9">
        <v>72</v>
      </c>
      <c r="H147" s="9"/>
      <c r="I147" s="29">
        <v>78</v>
      </c>
      <c r="J147" s="40"/>
    </row>
    <row r="148" spans="2:10" x14ac:dyDescent="0.3">
      <c r="B148" s="28" t="s">
        <v>39</v>
      </c>
      <c r="C148" s="8">
        <v>43156</v>
      </c>
      <c r="D148" s="29" t="s">
        <v>32</v>
      </c>
      <c r="E148" s="9"/>
      <c r="F148" s="29">
        <v>92</v>
      </c>
      <c r="G148" s="9">
        <v>72</v>
      </c>
      <c r="H148" s="9"/>
      <c r="I148" s="29">
        <v>92</v>
      </c>
      <c r="J148" s="40"/>
    </row>
    <row r="149" spans="2:10" x14ac:dyDescent="0.3">
      <c r="B149" s="28" t="s">
        <v>12</v>
      </c>
      <c r="C149" s="8">
        <v>43156</v>
      </c>
      <c r="D149" s="29" t="s">
        <v>32</v>
      </c>
      <c r="E149" s="9"/>
      <c r="F149" s="29">
        <v>88</v>
      </c>
      <c r="G149" s="9">
        <v>72</v>
      </c>
      <c r="H149" s="9"/>
      <c r="I149" s="29">
        <v>88</v>
      </c>
      <c r="J149" s="40"/>
    </row>
    <row r="150" spans="2:10" x14ac:dyDescent="0.3">
      <c r="B150" s="28" t="s">
        <v>38</v>
      </c>
      <c r="C150" s="8">
        <v>43156</v>
      </c>
      <c r="D150" s="29" t="s">
        <v>32</v>
      </c>
      <c r="E150" s="9"/>
      <c r="F150" s="29">
        <v>98</v>
      </c>
      <c r="G150" s="9">
        <v>72</v>
      </c>
      <c r="H150" s="9"/>
      <c r="I150" s="29">
        <v>98</v>
      </c>
      <c r="J150" s="40"/>
    </row>
    <row r="151" spans="2:10" x14ac:dyDescent="0.3">
      <c r="B151" s="28" t="s">
        <v>52</v>
      </c>
      <c r="C151" s="8">
        <v>43156</v>
      </c>
      <c r="D151" s="29" t="s">
        <v>32</v>
      </c>
      <c r="E151" s="9"/>
      <c r="F151" s="29">
        <v>101</v>
      </c>
      <c r="G151" s="9">
        <v>72</v>
      </c>
      <c r="H151" s="9"/>
      <c r="I151" s="29">
        <v>101</v>
      </c>
      <c r="J151" s="40"/>
    </row>
    <row r="152" spans="2:10" x14ac:dyDescent="0.3">
      <c r="B152" s="28" t="s">
        <v>40</v>
      </c>
      <c r="C152" s="8">
        <v>43156</v>
      </c>
      <c r="D152" s="29" t="s">
        <v>32</v>
      </c>
      <c r="E152" s="29"/>
      <c r="F152" s="29">
        <v>90</v>
      </c>
      <c r="G152" s="9">
        <v>72</v>
      </c>
      <c r="H152" s="9"/>
      <c r="I152" s="29">
        <v>90</v>
      </c>
      <c r="J152" s="40"/>
    </row>
    <row r="153" spans="2:10" x14ac:dyDescent="0.3">
      <c r="B153" s="37" t="s">
        <v>14</v>
      </c>
      <c r="C153" s="42">
        <v>43163</v>
      </c>
      <c r="D153" s="18" t="s">
        <v>28</v>
      </c>
      <c r="E153" s="38"/>
      <c r="F153" s="18">
        <v>83</v>
      </c>
      <c r="G153" s="38">
        <v>71</v>
      </c>
      <c r="H153" s="38"/>
      <c r="I153" s="18">
        <v>83</v>
      </c>
      <c r="J153" s="39"/>
    </row>
    <row r="154" spans="2:10" x14ac:dyDescent="0.3">
      <c r="B154" s="28" t="s">
        <v>15</v>
      </c>
      <c r="C154" s="8">
        <v>43163</v>
      </c>
      <c r="D154" s="29" t="s">
        <v>28</v>
      </c>
      <c r="E154" s="9"/>
      <c r="F154" s="29">
        <v>79</v>
      </c>
      <c r="G154" s="9">
        <v>71</v>
      </c>
      <c r="H154" s="9"/>
      <c r="I154" s="29">
        <v>79</v>
      </c>
      <c r="J154" s="40"/>
    </row>
    <row r="155" spans="2:10" x14ac:dyDescent="0.3">
      <c r="B155" s="28" t="s">
        <v>36</v>
      </c>
      <c r="C155" s="8">
        <v>43163</v>
      </c>
      <c r="D155" s="29" t="s">
        <v>28</v>
      </c>
      <c r="E155" s="9"/>
      <c r="F155" s="29">
        <v>71</v>
      </c>
      <c r="G155" s="9">
        <v>71</v>
      </c>
      <c r="H155" s="9"/>
      <c r="I155" s="29">
        <v>71</v>
      </c>
      <c r="J155" s="40"/>
    </row>
    <row r="156" spans="2:10" x14ac:dyDescent="0.3">
      <c r="B156" s="28" t="s">
        <v>8</v>
      </c>
      <c r="C156" s="8">
        <v>43163</v>
      </c>
      <c r="D156" s="29" t="s">
        <v>28</v>
      </c>
      <c r="E156" s="9"/>
      <c r="F156" s="29">
        <v>76</v>
      </c>
      <c r="G156" s="9">
        <v>71</v>
      </c>
      <c r="H156" s="9"/>
      <c r="I156" s="29">
        <v>76</v>
      </c>
      <c r="J156" s="40"/>
    </row>
    <row r="157" spans="2:10" x14ac:dyDescent="0.3">
      <c r="B157" s="28" t="s">
        <v>39</v>
      </c>
      <c r="C157" s="8">
        <v>43163</v>
      </c>
      <c r="D157" s="29" t="s">
        <v>28</v>
      </c>
      <c r="E157" s="29"/>
      <c r="F157" s="29">
        <v>87</v>
      </c>
      <c r="G157" s="9">
        <v>71</v>
      </c>
      <c r="H157" s="9"/>
      <c r="I157" s="29">
        <v>87</v>
      </c>
      <c r="J157" s="40"/>
    </row>
    <row r="158" spans="2:10" x14ac:dyDescent="0.3">
      <c r="B158" s="28" t="s">
        <v>38</v>
      </c>
      <c r="C158" s="8">
        <v>43163</v>
      </c>
      <c r="D158" s="29" t="s">
        <v>28</v>
      </c>
      <c r="E158" s="29"/>
      <c r="F158" s="29">
        <v>111</v>
      </c>
      <c r="G158" s="9">
        <v>71</v>
      </c>
      <c r="H158" s="9"/>
      <c r="I158" s="29">
        <v>111</v>
      </c>
      <c r="J158" s="40"/>
    </row>
    <row r="159" spans="2:10" x14ac:dyDescent="0.3">
      <c r="B159" s="28" t="s">
        <v>40</v>
      </c>
      <c r="C159" s="8">
        <v>43163</v>
      </c>
      <c r="D159" s="29" t="s">
        <v>28</v>
      </c>
      <c r="E159" s="29"/>
      <c r="F159" s="29">
        <v>99</v>
      </c>
      <c r="G159" s="9">
        <v>71</v>
      </c>
      <c r="H159" s="9"/>
      <c r="I159" s="29">
        <v>99</v>
      </c>
      <c r="J159" s="40"/>
    </row>
    <row r="160" spans="2:10" x14ac:dyDescent="0.3">
      <c r="B160" s="28" t="s">
        <v>37</v>
      </c>
      <c r="C160" s="8">
        <v>43163</v>
      </c>
      <c r="D160" s="29" t="s">
        <v>28</v>
      </c>
      <c r="E160" s="29"/>
      <c r="F160" s="29">
        <v>82</v>
      </c>
      <c r="G160" s="9">
        <v>71</v>
      </c>
      <c r="H160" s="9"/>
      <c r="I160" s="29">
        <v>82</v>
      </c>
      <c r="J160" s="40"/>
    </row>
    <row r="161" spans="2:10" x14ac:dyDescent="0.3">
      <c r="B161" s="28" t="s">
        <v>30</v>
      </c>
      <c r="C161" s="8">
        <v>43163</v>
      </c>
      <c r="D161" s="29" t="s">
        <v>28</v>
      </c>
      <c r="E161" s="29"/>
      <c r="F161" s="29">
        <v>81</v>
      </c>
      <c r="G161" s="9">
        <v>71</v>
      </c>
      <c r="H161" s="9"/>
      <c r="I161" s="29">
        <v>81</v>
      </c>
      <c r="J161" s="40"/>
    </row>
    <row r="162" spans="2:10" x14ac:dyDescent="0.3">
      <c r="B162" s="28" t="s">
        <v>49</v>
      </c>
      <c r="C162" s="8">
        <v>43163</v>
      </c>
      <c r="D162" s="29" t="s">
        <v>28</v>
      </c>
      <c r="E162" s="29"/>
      <c r="F162" s="29">
        <v>86</v>
      </c>
      <c r="G162" s="9">
        <v>71</v>
      </c>
      <c r="H162" s="9"/>
      <c r="I162" s="29">
        <v>86</v>
      </c>
      <c r="J162" s="40"/>
    </row>
    <row r="163" spans="2:10" x14ac:dyDescent="0.3">
      <c r="B163" s="28" t="s">
        <v>41</v>
      </c>
      <c r="C163" s="8">
        <v>43163</v>
      </c>
      <c r="D163" s="29" t="s">
        <v>28</v>
      </c>
      <c r="E163" s="29"/>
      <c r="F163" s="29">
        <v>78</v>
      </c>
      <c r="G163" s="9">
        <v>71</v>
      </c>
      <c r="H163" s="9"/>
      <c r="I163" s="29">
        <v>78</v>
      </c>
      <c r="J163" s="40"/>
    </row>
    <row r="164" spans="2:10" x14ac:dyDescent="0.3">
      <c r="B164" s="28" t="s">
        <v>42</v>
      </c>
      <c r="C164" s="8">
        <v>43163</v>
      </c>
      <c r="D164" s="29" t="s">
        <v>28</v>
      </c>
      <c r="E164" s="29"/>
      <c r="F164" s="29">
        <v>94</v>
      </c>
      <c r="G164" s="9">
        <v>71</v>
      </c>
      <c r="H164" s="9"/>
      <c r="I164" s="29">
        <v>94</v>
      </c>
      <c r="J164" s="40"/>
    </row>
    <row r="165" spans="2:10" x14ac:dyDescent="0.3">
      <c r="B165" s="37" t="s">
        <v>14</v>
      </c>
      <c r="C165" s="42">
        <v>43170</v>
      </c>
      <c r="D165" s="18" t="s">
        <v>18</v>
      </c>
      <c r="E165" s="38"/>
      <c r="F165" s="38">
        <v>77</v>
      </c>
      <c r="G165" s="18">
        <v>72</v>
      </c>
      <c r="H165" s="38"/>
      <c r="I165" s="38">
        <v>77</v>
      </c>
      <c r="J165" s="39"/>
    </row>
    <row r="166" spans="2:10" x14ac:dyDescent="0.3">
      <c r="B166" s="28" t="s">
        <v>15</v>
      </c>
      <c r="C166" s="8">
        <v>43170</v>
      </c>
      <c r="D166" s="29" t="s">
        <v>18</v>
      </c>
      <c r="E166" s="9"/>
      <c r="F166" s="29">
        <v>77</v>
      </c>
      <c r="G166" s="29">
        <v>72</v>
      </c>
      <c r="H166" s="9"/>
      <c r="I166" s="29">
        <v>77</v>
      </c>
      <c r="J166" s="40"/>
    </row>
    <row r="167" spans="2:10" x14ac:dyDescent="0.3">
      <c r="B167" s="28" t="s">
        <v>36</v>
      </c>
      <c r="C167" s="8">
        <v>43170</v>
      </c>
      <c r="D167" s="29" t="s">
        <v>18</v>
      </c>
      <c r="E167" s="9"/>
      <c r="F167" s="29">
        <v>72</v>
      </c>
      <c r="G167" s="29">
        <v>72</v>
      </c>
      <c r="H167" s="9"/>
      <c r="I167" s="29">
        <v>72</v>
      </c>
      <c r="J167" s="40"/>
    </row>
    <row r="168" spans="2:10" x14ac:dyDescent="0.3">
      <c r="B168" s="28" t="s">
        <v>8</v>
      </c>
      <c r="C168" s="8">
        <v>43170</v>
      </c>
      <c r="D168" s="29" t="s">
        <v>18</v>
      </c>
      <c r="E168" s="9"/>
      <c r="F168" s="29">
        <v>79</v>
      </c>
      <c r="G168" s="29">
        <v>72</v>
      </c>
      <c r="H168" s="9"/>
      <c r="I168" s="29">
        <v>79</v>
      </c>
      <c r="J168" s="40"/>
    </row>
    <row r="169" spans="2:10" x14ac:dyDescent="0.3">
      <c r="B169" s="28" t="s">
        <v>39</v>
      </c>
      <c r="C169" s="8">
        <v>43170</v>
      </c>
      <c r="D169" s="29" t="s">
        <v>18</v>
      </c>
      <c r="E169" s="29"/>
      <c r="F169" s="9" t="s">
        <v>46</v>
      </c>
      <c r="G169" s="29">
        <v>72</v>
      </c>
      <c r="H169" s="9"/>
      <c r="I169" s="9" t="s">
        <v>46</v>
      </c>
      <c r="J169" s="40"/>
    </row>
    <row r="170" spans="2:10" x14ac:dyDescent="0.3">
      <c r="B170" s="28" t="s">
        <v>40</v>
      </c>
      <c r="C170" s="8">
        <v>43170</v>
      </c>
      <c r="D170" s="29" t="s">
        <v>18</v>
      </c>
      <c r="E170" s="29"/>
      <c r="F170" s="29">
        <v>94</v>
      </c>
      <c r="G170" s="29">
        <v>72</v>
      </c>
      <c r="H170" s="9"/>
      <c r="I170" s="29">
        <v>94</v>
      </c>
      <c r="J170" s="40"/>
    </row>
    <row r="171" spans="2:10" x14ac:dyDescent="0.3">
      <c r="B171" s="28" t="s">
        <v>37</v>
      </c>
      <c r="C171" s="8">
        <v>43170</v>
      </c>
      <c r="D171" s="29" t="s">
        <v>18</v>
      </c>
      <c r="E171" s="29"/>
      <c r="F171" s="9">
        <v>81</v>
      </c>
      <c r="G171" s="29">
        <v>72</v>
      </c>
      <c r="H171" s="9"/>
      <c r="I171" s="9">
        <v>81</v>
      </c>
      <c r="J171" s="40"/>
    </row>
    <row r="172" spans="2:10" x14ac:dyDescent="0.3">
      <c r="B172" s="28" t="s">
        <v>41</v>
      </c>
      <c r="C172" s="8">
        <v>43170</v>
      </c>
      <c r="D172" s="29" t="s">
        <v>18</v>
      </c>
      <c r="E172" s="29"/>
      <c r="F172" s="29">
        <v>82</v>
      </c>
      <c r="G172" s="29">
        <v>72</v>
      </c>
      <c r="H172" s="9"/>
      <c r="I172" s="29">
        <v>82</v>
      </c>
      <c r="J172" s="40"/>
    </row>
    <row r="173" spans="2:10" x14ac:dyDescent="0.3">
      <c r="B173" s="31" t="s">
        <v>42</v>
      </c>
      <c r="C173" s="32">
        <v>43170</v>
      </c>
      <c r="D173" s="35" t="s">
        <v>18</v>
      </c>
      <c r="E173" s="35"/>
      <c r="F173" s="35">
        <v>101</v>
      </c>
      <c r="G173" s="35">
        <v>72</v>
      </c>
      <c r="H173" s="34"/>
      <c r="I173" s="35">
        <v>101</v>
      </c>
      <c r="J173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2018-2019</vt:lpstr>
      <vt:lpstr>2018-2019 jen rány</vt:lpstr>
      <vt:lpstr>2017-2018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Brňák</dc:creator>
  <cp:lastModifiedBy>Petr Brňák</cp:lastModifiedBy>
  <dcterms:created xsi:type="dcterms:W3CDTF">2017-01-27T17:14:28Z</dcterms:created>
  <dcterms:modified xsi:type="dcterms:W3CDTF">2019-01-28T01:37:37Z</dcterms:modified>
</cp:coreProperties>
</file>